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activeTab="1"/>
  </bookViews>
  <sheets>
    <sheet name=" Sesudah" sheetId="1" r:id="rId1"/>
    <sheet name="Sebelum dan Grafik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47" i="2" l="1"/>
  <c r="U48" i="2" s="1"/>
  <c r="T47" i="2"/>
  <c r="S47" i="2"/>
  <c r="R47" i="2"/>
  <c r="Q47" i="2"/>
  <c r="Q48" i="2" s="1"/>
  <c r="P47" i="2"/>
  <c r="O47" i="2"/>
  <c r="N47" i="2"/>
  <c r="M47" i="2"/>
  <c r="M48" i="2" s="1"/>
  <c r="L47" i="2"/>
  <c r="K47" i="2"/>
  <c r="J47" i="2"/>
  <c r="I47" i="2"/>
  <c r="I48" i="2" s="1"/>
  <c r="H47" i="2"/>
  <c r="G47" i="2"/>
  <c r="F47" i="2"/>
  <c r="E47" i="2"/>
  <c r="E48" i="2" s="1"/>
  <c r="D47" i="2"/>
  <c r="C47" i="2"/>
  <c r="B47" i="2"/>
  <c r="U46" i="2"/>
  <c r="T46" i="2"/>
  <c r="T48" i="2" s="1"/>
  <c r="S46" i="2"/>
  <c r="S48" i="2" s="1"/>
  <c r="R46" i="2"/>
  <c r="R48" i="2" s="1"/>
  <c r="Q46" i="2"/>
  <c r="P46" i="2"/>
  <c r="P48" i="2" s="1"/>
  <c r="O46" i="2"/>
  <c r="O48" i="2" s="1"/>
  <c r="N46" i="2"/>
  <c r="N48" i="2" s="1"/>
  <c r="M46" i="2"/>
  <c r="L46" i="2"/>
  <c r="L48" i="2" s="1"/>
  <c r="K46" i="2"/>
  <c r="K48" i="2" s="1"/>
  <c r="J46" i="2"/>
  <c r="J48" i="2" s="1"/>
  <c r="I46" i="2"/>
  <c r="H46" i="2"/>
  <c r="H48" i="2" s="1"/>
  <c r="G46" i="2"/>
  <c r="G48" i="2" s="1"/>
  <c r="F46" i="2"/>
  <c r="F48" i="2" s="1"/>
  <c r="E46" i="2"/>
  <c r="D46" i="2"/>
  <c r="D48" i="2" s="1"/>
  <c r="C46" i="2"/>
  <c r="C48" i="2" s="1"/>
  <c r="B46" i="2"/>
  <c r="B48" i="2" s="1"/>
  <c r="W45" i="2"/>
  <c r="V45" i="2"/>
  <c r="X45" i="2" s="1"/>
  <c r="W44" i="2"/>
  <c r="V44" i="2"/>
  <c r="X44" i="2" s="1"/>
  <c r="W43" i="2"/>
  <c r="V43" i="2"/>
  <c r="X43" i="2" s="1"/>
  <c r="W42" i="2"/>
  <c r="V42" i="2"/>
  <c r="X42" i="2" s="1"/>
  <c r="W41" i="2"/>
  <c r="V41" i="2"/>
  <c r="X41" i="2" s="1"/>
  <c r="W40" i="2"/>
  <c r="V40" i="2"/>
  <c r="X40" i="2" s="1"/>
  <c r="W39" i="2"/>
  <c r="V39" i="2"/>
  <c r="X39" i="2" s="1"/>
  <c r="W38" i="2"/>
  <c r="V38" i="2"/>
  <c r="X38" i="2" s="1"/>
  <c r="W37" i="2"/>
  <c r="V37" i="2"/>
  <c r="X37" i="2" s="1"/>
  <c r="W36" i="2"/>
  <c r="V36" i="2"/>
  <c r="X36" i="2" s="1"/>
  <c r="W35" i="2"/>
  <c r="V35" i="2"/>
  <c r="X35" i="2" s="1"/>
  <c r="W34" i="2"/>
  <c r="V34" i="2"/>
  <c r="X34" i="2" s="1"/>
  <c r="W33" i="2"/>
  <c r="V33" i="2"/>
  <c r="X33" i="2" s="1"/>
  <c r="W32" i="2"/>
  <c r="V32" i="2"/>
  <c r="X32" i="2" s="1"/>
  <c r="W31" i="2"/>
  <c r="V31" i="2"/>
  <c r="X31" i="2" s="1"/>
  <c r="W30" i="2"/>
  <c r="V30" i="2"/>
  <c r="X30" i="2" s="1"/>
  <c r="W29" i="2"/>
  <c r="V29" i="2"/>
  <c r="X29" i="2" s="1"/>
  <c r="W28" i="2"/>
  <c r="V28" i="2"/>
  <c r="X28" i="2" s="1"/>
  <c r="W27" i="2"/>
  <c r="V27" i="2"/>
  <c r="X27" i="2" s="1"/>
  <c r="W26" i="2"/>
  <c r="V26" i="2"/>
  <c r="X26" i="2" s="1"/>
  <c r="W25" i="2"/>
  <c r="V25" i="2"/>
  <c r="X25" i="2" s="1"/>
  <c r="W24" i="2"/>
  <c r="V24" i="2"/>
  <c r="X24" i="2" s="1"/>
  <c r="W23" i="2"/>
  <c r="V23" i="2"/>
  <c r="X23" i="2" s="1"/>
  <c r="W22" i="2"/>
  <c r="V22" i="2"/>
  <c r="X22" i="2" s="1"/>
  <c r="W21" i="2"/>
  <c r="V21" i="2"/>
  <c r="X21" i="2" s="1"/>
  <c r="W20" i="2"/>
  <c r="V20" i="2"/>
  <c r="X20" i="2" s="1"/>
  <c r="W19" i="2"/>
  <c r="V19" i="2"/>
  <c r="X19" i="2" s="1"/>
  <c r="W18" i="2"/>
  <c r="V18" i="2"/>
  <c r="X18" i="2" s="1"/>
  <c r="W17" i="2"/>
  <c r="V17" i="2"/>
  <c r="X17" i="2" s="1"/>
  <c r="W16" i="2"/>
  <c r="V16" i="2"/>
  <c r="X16" i="2" s="1"/>
  <c r="W15" i="2"/>
  <c r="V15" i="2"/>
  <c r="X15" i="2" s="1"/>
  <c r="W14" i="2"/>
  <c r="V14" i="2"/>
  <c r="X14" i="2" s="1"/>
  <c r="W13" i="2"/>
  <c r="V13" i="2"/>
  <c r="X13" i="2" s="1"/>
  <c r="W12" i="2"/>
  <c r="V12" i="2"/>
  <c r="X12" i="2" s="1"/>
  <c r="W11" i="2"/>
  <c r="V11" i="2"/>
  <c r="X11" i="2" s="1"/>
  <c r="W10" i="2"/>
  <c r="V10" i="2"/>
  <c r="X10" i="2" s="1"/>
  <c r="W9" i="2"/>
  <c r="V9" i="2"/>
  <c r="X9" i="2" s="1"/>
  <c r="W8" i="2"/>
  <c r="V8" i="2"/>
  <c r="X8" i="2" s="1"/>
  <c r="W7" i="2"/>
  <c r="V7" i="2"/>
  <c r="X7" i="2" s="1"/>
  <c r="W6" i="2"/>
  <c r="V6" i="2"/>
  <c r="X6" i="2" s="1"/>
  <c r="W5" i="2"/>
  <c r="V5" i="2"/>
  <c r="X5" i="2" s="1"/>
  <c r="W4" i="2"/>
  <c r="V4" i="2"/>
  <c r="X4" i="2" s="1"/>
  <c r="W3" i="2"/>
  <c r="V3" i="2"/>
  <c r="X3" i="2" s="1"/>
  <c r="W2" i="2"/>
  <c r="V2" i="2"/>
  <c r="T50" i="1"/>
  <c r="T51" i="1" s="1"/>
  <c r="L50" i="1"/>
  <c r="L51" i="1" s="1"/>
  <c r="D50" i="1"/>
  <c r="D51" i="1" s="1"/>
  <c r="V49" i="1"/>
  <c r="U49" i="1"/>
  <c r="T49" i="1"/>
  <c r="S49" i="1"/>
  <c r="R49" i="1"/>
  <c r="Q49" i="1"/>
  <c r="P49" i="1"/>
  <c r="P50" i="1" s="1"/>
  <c r="P51" i="1" s="1"/>
  <c r="O49" i="1"/>
  <c r="N49" i="1"/>
  <c r="M49" i="1"/>
  <c r="L49" i="1"/>
  <c r="K49" i="1"/>
  <c r="J49" i="1"/>
  <c r="I49" i="1"/>
  <c r="H49" i="1"/>
  <c r="H50" i="1" s="1"/>
  <c r="H51" i="1" s="1"/>
  <c r="G49" i="1"/>
  <c r="F49" i="1"/>
  <c r="E49" i="1"/>
  <c r="D49" i="1"/>
  <c r="C49" i="1"/>
  <c r="V48" i="1"/>
  <c r="V50" i="1" s="1"/>
  <c r="V51" i="1" s="1"/>
  <c r="U48" i="1"/>
  <c r="U50" i="1" s="1"/>
  <c r="U51" i="1" s="1"/>
  <c r="T48" i="1"/>
  <c r="S48" i="1"/>
  <c r="S50" i="1" s="1"/>
  <c r="S51" i="1" s="1"/>
  <c r="R48" i="1"/>
  <c r="R50" i="1" s="1"/>
  <c r="R51" i="1" s="1"/>
  <c r="Q48" i="1"/>
  <c r="Q50" i="1" s="1"/>
  <c r="Q51" i="1" s="1"/>
  <c r="P48" i="1"/>
  <c r="O48" i="1"/>
  <c r="O50" i="1" s="1"/>
  <c r="O51" i="1" s="1"/>
  <c r="N48" i="1"/>
  <c r="N50" i="1" s="1"/>
  <c r="N51" i="1" s="1"/>
  <c r="M48" i="1"/>
  <c r="M50" i="1" s="1"/>
  <c r="M51" i="1" s="1"/>
  <c r="L48" i="1"/>
  <c r="K48" i="1"/>
  <c r="K50" i="1" s="1"/>
  <c r="K51" i="1" s="1"/>
  <c r="J48" i="1"/>
  <c r="J50" i="1" s="1"/>
  <c r="J51" i="1" s="1"/>
  <c r="I48" i="1"/>
  <c r="I50" i="1" s="1"/>
  <c r="I51" i="1" s="1"/>
  <c r="H48" i="1"/>
  <c r="G48" i="1"/>
  <c r="G50" i="1" s="1"/>
  <c r="G51" i="1" s="1"/>
  <c r="F48" i="1"/>
  <c r="F50" i="1" s="1"/>
  <c r="F51" i="1" s="1"/>
  <c r="E48" i="1"/>
  <c r="E50" i="1" s="1"/>
  <c r="E51" i="1" s="1"/>
  <c r="D48" i="1"/>
  <c r="C48" i="1"/>
  <c r="C50" i="1" s="1"/>
  <c r="AE47" i="1"/>
  <c r="AD47" i="1"/>
  <c r="X47" i="1"/>
  <c r="W47" i="1"/>
  <c r="Y47" i="1" s="1"/>
  <c r="AD46" i="1"/>
  <c r="Y46" i="1"/>
  <c r="X46" i="1"/>
  <c r="W46" i="1"/>
  <c r="AE46" i="1" s="1"/>
  <c r="AE45" i="1"/>
  <c r="AD45" i="1"/>
  <c r="X45" i="1"/>
  <c r="W45" i="1"/>
  <c r="Y45" i="1" s="1"/>
  <c r="AD44" i="1"/>
  <c r="Y44" i="1"/>
  <c r="X44" i="1"/>
  <c r="W44" i="1"/>
  <c r="AE44" i="1" s="1"/>
  <c r="AD43" i="1"/>
  <c r="X43" i="1"/>
  <c r="W43" i="1"/>
  <c r="Y43" i="1" s="1"/>
  <c r="AD42" i="1"/>
  <c r="Y42" i="1"/>
  <c r="X42" i="1"/>
  <c r="W42" i="1"/>
  <c r="AE42" i="1" s="1"/>
  <c r="AE41" i="1"/>
  <c r="AD41" i="1"/>
  <c r="X41" i="1"/>
  <c r="W41" i="1"/>
  <c r="AD40" i="1"/>
  <c r="Y40" i="1"/>
  <c r="X40" i="1"/>
  <c r="W40" i="1"/>
  <c r="AE40" i="1" s="1"/>
  <c r="AE39" i="1"/>
  <c r="AD39" i="1"/>
  <c r="X39" i="1"/>
  <c r="W39" i="1"/>
  <c r="Y39" i="1" s="1"/>
  <c r="AD38" i="1"/>
  <c r="Y38" i="1"/>
  <c r="X38" i="1"/>
  <c r="W38" i="1"/>
  <c r="AE38" i="1" s="1"/>
  <c r="AD37" i="1"/>
  <c r="X37" i="1"/>
  <c r="W37" i="1"/>
  <c r="Y37" i="1" s="1"/>
  <c r="AD36" i="1"/>
  <c r="Y36" i="1"/>
  <c r="X36" i="1"/>
  <c r="W36" i="1"/>
  <c r="AE36" i="1" s="1"/>
  <c r="AD35" i="1"/>
  <c r="Y35" i="1"/>
  <c r="X35" i="1"/>
  <c r="W35" i="1"/>
  <c r="AE35" i="1" s="1"/>
  <c r="AD34" i="1"/>
  <c r="X34" i="1"/>
  <c r="W34" i="1"/>
  <c r="AE34" i="1" s="1"/>
  <c r="AD33" i="1"/>
  <c r="X33" i="1"/>
  <c r="W33" i="1"/>
  <c r="Y33" i="1" s="1"/>
  <c r="AD32" i="1"/>
  <c r="Y32" i="1"/>
  <c r="X32" i="1"/>
  <c r="W32" i="1"/>
  <c r="AE32" i="1" s="1"/>
  <c r="AD31" i="1"/>
  <c r="Y31" i="1"/>
  <c r="X31" i="1"/>
  <c r="W31" i="1"/>
  <c r="AE31" i="1" s="1"/>
  <c r="AD30" i="1"/>
  <c r="X30" i="1"/>
  <c r="W30" i="1"/>
  <c r="AE30" i="1" s="1"/>
  <c r="AD29" i="1"/>
  <c r="X29" i="1"/>
  <c r="W29" i="1"/>
  <c r="Y29" i="1" s="1"/>
  <c r="AD28" i="1"/>
  <c r="Y28" i="1"/>
  <c r="X28" i="1"/>
  <c r="W28" i="1"/>
  <c r="AE28" i="1" s="1"/>
  <c r="AD27" i="1"/>
  <c r="Y27" i="1"/>
  <c r="X27" i="1"/>
  <c r="W27" i="1"/>
  <c r="AE27" i="1" s="1"/>
  <c r="AD26" i="1"/>
  <c r="X26" i="1"/>
  <c r="W26" i="1"/>
  <c r="AE26" i="1" s="1"/>
  <c r="AD25" i="1"/>
  <c r="X25" i="1"/>
  <c r="W25" i="1"/>
  <c r="AE25" i="1" s="1"/>
  <c r="AD24" i="1"/>
  <c r="Y24" i="1"/>
  <c r="X24" i="1"/>
  <c r="W24" i="1"/>
  <c r="AE24" i="1" s="1"/>
  <c r="AD23" i="1"/>
  <c r="Y23" i="1"/>
  <c r="X23" i="1"/>
  <c r="W23" i="1"/>
  <c r="AE23" i="1" s="1"/>
  <c r="AD22" i="1"/>
  <c r="X22" i="1"/>
  <c r="W22" i="1"/>
  <c r="Y22" i="1" s="1"/>
  <c r="AD21" i="1"/>
  <c r="Y21" i="1"/>
  <c r="X21" i="1"/>
  <c r="W21" i="1"/>
  <c r="AE21" i="1" s="1"/>
  <c r="AD20" i="1"/>
  <c r="X20" i="1"/>
  <c r="W20" i="1"/>
  <c r="Y20" i="1" s="1"/>
  <c r="AD19" i="1"/>
  <c r="Y19" i="1"/>
  <c r="X19" i="1"/>
  <c r="W19" i="1"/>
  <c r="AE19" i="1" s="1"/>
  <c r="AD18" i="1"/>
  <c r="X18" i="1"/>
  <c r="W18" i="1"/>
  <c r="Y18" i="1" s="1"/>
  <c r="AD17" i="1"/>
  <c r="Y17" i="1"/>
  <c r="X17" i="1"/>
  <c r="W17" i="1"/>
  <c r="AE17" i="1" s="1"/>
  <c r="AD16" i="1"/>
  <c r="X16" i="1"/>
  <c r="W16" i="1"/>
  <c r="Y16" i="1" s="1"/>
  <c r="AD15" i="1"/>
  <c r="Y15" i="1"/>
  <c r="X15" i="1"/>
  <c r="W15" i="1"/>
  <c r="AE15" i="1" s="1"/>
  <c r="AD14" i="1"/>
  <c r="X14" i="1"/>
  <c r="W14" i="1"/>
  <c r="Y14" i="1" s="1"/>
  <c r="AD13" i="1"/>
  <c r="Y13" i="1"/>
  <c r="X13" i="1"/>
  <c r="W13" i="1"/>
  <c r="AE13" i="1" s="1"/>
  <c r="AD12" i="1"/>
  <c r="X12" i="1"/>
  <c r="W12" i="1"/>
  <c r="Y12" i="1" s="1"/>
  <c r="AD11" i="1"/>
  <c r="Y11" i="1"/>
  <c r="X11" i="1"/>
  <c r="W11" i="1"/>
  <c r="AE11" i="1" s="1"/>
  <c r="AD10" i="1"/>
  <c r="X10" i="1"/>
  <c r="W10" i="1"/>
  <c r="Y10" i="1" s="1"/>
  <c r="AD9" i="1"/>
  <c r="Y9" i="1"/>
  <c r="X9" i="1"/>
  <c r="W9" i="1"/>
  <c r="AE9" i="1" s="1"/>
  <c r="AD8" i="1"/>
  <c r="X8" i="1"/>
  <c r="W8" i="1"/>
  <c r="Y8" i="1" s="1"/>
  <c r="AD7" i="1"/>
  <c r="Y7" i="1"/>
  <c r="X7" i="1"/>
  <c r="W7" i="1"/>
  <c r="AE7" i="1" s="1"/>
  <c r="AD6" i="1"/>
  <c r="X6" i="1"/>
  <c r="W6" i="1"/>
  <c r="Y6" i="1" s="1"/>
  <c r="AD5" i="1"/>
  <c r="Y5" i="1"/>
  <c r="X5" i="1"/>
  <c r="W5" i="1"/>
  <c r="AE5" i="1" s="1"/>
  <c r="AE4" i="1"/>
  <c r="AD4" i="1"/>
  <c r="X4" i="1"/>
  <c r="Y4" i="1" s="1"/>
  <c r="W4" i="1"/>
  <c r="V46" i="2" l="1"/>
  <c r="X2" i="2"/>
  <c r="B50" i="2"/>
  <c r="AE6" i="1"/>
  <c r="AE8" i="1"/>
  <c r="AE10" i="1"/>
  <c r="AE12" i="1"/>
  <c r="AE14" i="1"/>
  <c r="AE16" i="1"/>
  <c r="AE18" i="1"/>
  <c r="AE20" i="1"/>
  <c r="AE22" i="1"/>
  <c r="AE29" i="1"/>
  <c r="AE33" i="1"/>
  <c r="AE37" i="1"/>
  <c r="Y25" i="1"/>
  <c r="C52" i="1"/>
  <c r="C51" i="1"/>
  <c r="W48" i="1"/>
  <c r="AB4" i="1"/>
  <c r="Y26" i="1"/>
  <c r="Y30" i="1"/>
  <c r="Y34" i="1"/>
  <c r="Y41" i="1"/>
  <c r="AE43" i="1"/>
</calcChain>
</file>

<file path=xl/sharedStrings.xml><?xml version="1.0" encoding="utf-8"?>
<sst xmlns="http://schemas.openxmlformats.org/spreadsheetml/2006/main" count="310" uniqueCount="146">
  <si>
    <t>SEBELUM PENERAPAN MODEL</t>
  </si>
  <si>
    <t/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</si>
  <si>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</si>
  <si>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</si>
  <si>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</si>
  <si>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</si>
  <si>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</si>
  <si>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</si>
  <si>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</si>
  <si>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</si>
  <si>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</si>
  <si>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</si>
  <si>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</si>
  <si>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</si>
  <si>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</si>
  <si>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</si>
  <si>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</si>
  <si>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</si>
  <si>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</si>
  <si>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</si>
  <si>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</si>
  <si>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</si>
  <si>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JUMLAH</t>
  </si>
  <si>
    <t>MAX</t>
  </si>
  <si>
    <t>%</t>
  </si>
  <si>
    <t>R1</t>
  </si>
  <si>
    <t>Amalia</t>
  </si>
  <si>
    <t>Minat Belajar Sebelum Perlakuan</t>
  </si>
  <si>
    <t>R2</t>
  </si>
  <si>
    <t>Ayu</t>
  </si>
  <si>
    <t>Minat Belajar Setelah Perlakuan</t>
  </si>
  <si>
    <t>R3</t>
  </si>
  <si>
    <t>Diah Ayu</t>
  </si>
  <si>
    <t>R4</t>
  </si>
  <si>
    <t>Eriska</t>
  </si>
  <si>
    <t>R5</t>
  </si>
  <si>
    <t>Ihda</t>
  </si>
  <si>
    <t>R6</t>
  </si>
  <si>
    <t>Inarotul</t>
  </si>
  <si>
    <t>R7</t>
  </si>
  <si>
    <t>Indah</t>
  </si>
  <si>
    <t>R8</t>
  </si>
  <si>
    <t>Laila Nur</t>
  </si>
  <si>
    <t>R9</t>
  </si>
  <si>
    <t>Lailatul</t>
  </si>
  <si>
    <t>R10</t>
  </si>
  <si>
    <t>Litfia</t>
  </si>
  <si>
    <t>R11</t>
  </si>
  <si>
    <t>Miska</t>
  </si>
  <si>
    <t>R12</t>
  </si>
  <si>
    <t>Muflikh</t>
  </si>
  <si>
    <t>R13</t>
  </si>
  <si>
    <t>Rahmawati</t>
  </si>
  <si>
    <t>R14</t>
  </si>
  <si>
    <t>Siwi</t>
  </si>
  <si>
    <t>R15</t>
  </si>
  <si>
    <t>Wirda</t>
  </si>
  <si>
    <t>R16</t>
  </si>
  <si>
    <t>Ainin</t>
  </si>
  <si>
    <t>R17</t>
  </si>
  <si>
    <t>Anggi</t>
  </si>
  <si>
    <t>R18</t>
  </si>
  <si>
    <t>Anisa</t>
  </si>
  <si>
    <t>R19</t>
  </si>
  <si>
    <t>Atik</t>
  </si>
  <si>
    <t>R20</t>
  </si>
  <si>
    <t>Azizah</t>
  </si>
  <si>
    <t>R21</t>
  </si>
  <si>
    <t>Fira</t>
  </si>
  <si>
    <t>R22</t>
  </si>
  <si>
    <t>Fitriah</t>
  </si>
  <si>
    <t>R23</t>
  </si>
  <si>
    <t>Iis</t>
  </si>
  <si>
    <t>R24</t>
  </si>
  <si>
    <t>M. Lutfi Ilham</t>
  </si>
  <si>
    <t>R25</t>
  </si>
  <si>
    <t>Khofifah</t>
  </si>
  <si>
    <t>R26</t>
  </si>
  <si>
    <t>Laila</t>
  </si>
  <si>
    <t>R27</t>
  </si>
  <si>
    <t>Laylatul</t>
  </si>
  <si>
    <t>R28</t>
  </si>
  <si>
    <t>Lesta</t>
  </si>
  <si>
    <t>R29</t>
  </si>
  <si>
    <t>Lia</t>
  </si>
  <si>
    <t>R30</t>
  </si>
  <si>
    <t>Lisa</t>
  </si>
  <si>
    <t>R31</t>
  </si>
  <si>
    <t>Mila</t>
  </si>
  <si>
    <t>R32</t>
  </si>
  <si>
    <t>Noviana</t>
  </si>
  <si>
    <t>R33</t>
  </si>
  <si>
    <t>Nur Azizah</t>
  </si>
  <si>
    <t>R34</t>
  </si>
  <si>
    <t>Nur Utami</t>
  </si>
  <si>
    <t>R35</t>
  </si>
  <si>
    <t>Nur Rohmah</t>
  </si>
  <si>
    <t>R36</t>
  </si>
  <si>
    <t>Oktaviana</t>
  </si>
  <si>
    <t>R37</t>
  </si>
  <si>
    <t>Putri Letari</t>
  </si>
  <si>
    <t>R38</t>
  </si>
  <si>
    <t>Salma</t>
  </si>
  <si>
    <t>R39</t>
  </si>
  <si>
    <t>Sifa</t>
  </si>
  <si>
    <t>R40</t>
  </si>
  <si>
    <t>Siti</t>
  </si>
  <si>
    <t>R41</t>
  </si>
  <si>
    <t>Sitta</t>
  </si>
  <si>
    <t>R42</t>
  </si>
  <si>
    <t>Yustin</t>
  </si>
  <si>
    <t>R43</t>
  </si>
  <si>
    <t>Yusuf</t>
  </si>
  <si>
    <t>R44</t>
  </si>
  <si>
    <t>Okki</t>
  </si>
  <si>
    <t>MAXS</t>
  </si>
  <si>
    <t>% RATA</t>
  </si>
  <si>
    <t>Sangat Setuju</t>
  </si>
  <si>
    <t>76-100</t>
  </si>
  <si>
    <t>Setuju</t>
  </si>
  <si>
    <t>51-75</t>
  </si>
  <si>
    <t>Kurang Setuju</t>
  </si>
  <si>
    <t>26-50</t>
  </si>
  <si>
    <t>Tidak Setuju</t>
  </si>
  <si>
    <t>0-25</t>
  </si>
  <si>
    <t>Skor</t>
  </si>
  <si>
    <t>MAKS</t>
  </si>
  <si>
    <t>20 ≤ x ≤ 36</t>
  </si>
  <si>
    <t>Tidak Berminat</t>
  </si>
  <si>
    <t>37 ≤ x ≤ 52</t>
  </si>
  <si>
    <t>Kurang Berminat</t>
  </si>
  <si>
    <t>53 ≤ x ≤ 68</t>
  </si>
  <si>
    <t>Cukup Berminat</t>
  </si>
  <si>
    <t>69 ≤ x ≤ 84</t>
  </si>
  <si>
    <t>Berminat</t>
  </si>
  <si>
    <t>85 ≤ x ≤ 100</t>
  </si>
  <si>
    <t>Sangat Berminat</t>
  </si>
  <si>
    <t>Sebelum</t>
  </si>
  <si>
    <t>Sesudah</t>
  </si>
  <si>
    <t>Valid</t>
  </si>
  <si>
    <t>Annisa</t>
  </si>
  <si>
    <t>Descriptive Statistics</t>
  </si>
  <si>
    <t>Mean</t>
  </si>
  <si>
    <t>Valid N (listwise)</t>
  </si>
  <si>
    <t>Putri Lestari</t>
  </si>
  <si>
    <t>%RATA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</si>
</sst>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1"/>
      <color theme="1"/>
      <name val="Calibri"/>
      <family val="2"/>
      <charset val="1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vertical="center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3" fillId="2" borderId="6" xfId="1" applyFont="1" applyFill="1" applyBorder="1" applyAlignment="1">
      <alignment horizontal="left" vertical="top" wrapText="1"/>
    </xf>
    <xf numFmtId="164" fontId="4" fillId="0" borderId="7" xfId="1" applyNumberFormat="1" applyFont="1" applyBorder="1" applyAlignment="1">
      <alignment horizontal="right" vertical="top"/>
    </xf>
    <xf numFmtId="164" fontId="0" fillId="0" borderId="0" xfId="0" applyNumberFormat="1"/>
    <xf numFmtId="0" fontId="3" fillId="2" borderId="8" xfId="1" applyFont="1" applyFill="1" applyBorder="1" applyAlignment="1">
      <alignment horizontal="left" vertical="top" wrapText="1"/>
    </xf>
    <xf numFmtId="164" fontId="4" fillId="0" borderId="9" xfId="1" applyNumberFormat="1" applyFont="1" applyBorder="1" applyAlignment="1">
      <alignment horizontal="right" vertical="top"/>
    </xf>
    <xf numFmtId="0" fontId="3" fillId="2" borderId="10" xfId="1" applyFont="1" applyFill="1" applyBorder="1" applyAlignment="1">
      <alignment horizontal="left" vertical="top" wrapText="1"/>
    </xf>
    <xf numFmtId="164" fontId="4" fillId="0" borderId="11" xfId="1" applyNumberFormat="1" applyFont="1" applyBorder="1" applyAlignment="1">
      <alignment horizontal="right" vertical="top"/>
    </xf>
    <xf numFmtId="0" fontId="1" fillId="0" borderId="0" xfId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" fontId="0" fillId="3" borderId="1" xfId="0" applyNumberFormat="1" applyFill="1" applyBorder="1"/>
    <xf numFmtId="0" fontId="0" fillId="3" borderId="0" xfId="0" applyFill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_Sebelu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Kategori</a:t>
            </a:r>
            <a:r>
              <a:rPr lang="en-US" baseline="0"/>
              <a:t> Minat Belajar Sebelum dan Sesudah Perlakuan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'Sebelum dan Grafik'!$AC$13</c:f>
              <c:strCache>
                <c:ptCount val="1"/>
                <c:pt idx="0">
                  <c:v>Cukup Berminat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'Sebelum dan Grafik'!$AD$12:$AE$12</c:f>
              <c:strCache>
                <c:ptCount val="2"/>
                <c:pt idx="0">
                  <c:v>Sebelum</c:v>
                </c:pt>
                <c:pt idx="1">
                  <c:v>Sesudah</c:v>
                </c:pt>
              </c:strCache>
            </c:strRef>
          </c:cat>
          <c:val>
            <c:numRef>
              <c:f>'Sebelum dan Grafik'!$AD$13:$AE$13</c:f>
              <c:numCache>
                <c:formatCode>###0</c:formatCode>
                <c:ptCount val="2"/>
                <c:pt idx="0">
                  <c:v>23</c:v>
                </c:pt>
                <c:pt idx="1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7E-4443-B200-74808D3817F7}"/>
            </c:ext>
          </c:extLst>
        </c:ser>
        <c:ser>
          <c:idx val="1"/>
          <c:order val="1"/>
          <c:tx>
            <c:strRef>
              <c:f>'Sebelum dan Grafik'!$AC$14</c:f>
              <c:strCache>
                <c:ptCount val="1"/>
                <c:pt idx="0">
                  <c:v>Berminat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'Sebelum dan Grafik'!$AD$12:$AE$12</c:f>
              <c:strCache>
                <c:ptCount val="2"/>
                <c:pt idx="0">
                  <c:v>Sebelum</c:v>
                </c:pt>
                <c:pt idx="1">
                  <c:v>Sesudah</c:v>
                </c:pt>
              </c:strCache>
            </c:strRef>
          </c:cat>
          <c:val>
            <c:numRef>
              <c:f>'Sebelum dan Grafik'!$AD$14:$AE$14</c:f>
              <c:numCache>
                <c:formatCode>###0</c:formatCode>
                <c:ptCount val="2"/>
                <c:pt idx="0">
                  <c:v>21</c:v>
                </c:pt>
                <c:pt idx="1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7E-4443-B200-74808D38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450784"/>
        <c:axId val="712631712"/>
      </c:barChart>
      <c:catAx>
        <c:axId val="1724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631712"/>
        <c:crosses val="autoZero"/>
        <c:auto val="1"/>
        <c:lblAlgn val="ctr"/>
        <c:lblOffset val="100"/>
        <c:noMultiLvlLbl val="0"/>
      </c:catAx>
      <c:valAx>
        <c:axId val="7126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7245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Rata-rata Minat Belajar Sebelum dan Sesudah Perlakuan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11871522309711285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'Sebelum dan Grafik'!$AC$22:$AC$23</c:f>
              <c:strCache>
                <c:ptCount val="2"/>
                <c:pt idx="0">
                  <c:v>Sebelum</c:v>
                </c:pt>
                <c:pt idx="1">
                  <c:v>Sesudah</c:v>
                </c:pt>
              </c:strCache>
            </c:strRef>
          </c:cat>
          <c:val>
            <c:numRef>
              <c:f>'Sebelum dan Grafik'!$AD$22:$AD$23</c:f>
              <c:numCache>
                <c:formatCode>0.00</c:formatCode>
                <c:ptCount val="2"/>
                <c:pt idx="0">
                  <c:v>54.431818181818187</c:v>
                </c:pt>
                <c:pt idx="1">
                  <c:v>56.409090909090907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7A-4D2D-AD75-B4216B8E9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2634512"/>
        <c:axId val="712635072"/>
      </c:barChart>
      <c:catAx>
        <c:axId val="71263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635072"/>
        <c:crosses val="autoZero"/>
        <c:auto val="1"/>
        <c:lblAlgn val="ctr"/>
        <c:lblOffset val="100"/>
        <c:noMultiLvlLbl val="0"/>
      </c:catAx>
      <c:valAx>
        <c:axId val="71263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63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553094</xdr:colOff>
      <xdr:row>1</xdr:row>
      <xdr:rowOff>174486</xdr:rowOff>
    </xdr:from>
    <xdr:to>
      <xdr:col>39</xdr:col>
      <xdr:colOff>265964</xdr:colOff>
      <xdr:row>16</xdr:row>
      <xdr:rowOff>156816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2B12969-D1C5-4103-BCF0-7339D1A27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516282</xdr:colOff>
      <xdr:row>17</xdr:row>
      <xdr:rowOff>119269</xdr:rowOff>
    </xdr:from>
    <xdr:to>
      <xdr:col>39</xdr:col>
      <xdr:colOff>229152</xdr:colOff>
      <xdr:row>32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62B248C-3785-4229-8812-544742024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topLeftCell="I1" zoomScale="71" zoomScaleNormal="71" workbookViewId="0">
      <selection activeCell="Z13" sqref="Z13"/>
    </sheetView>
  </sheetViews>
  <sheetFormatPr defaultRowHeight="15" x14ac:dyDescent="0.25"/>
  <cols>
    <col min="2" max="2" width="13.5703125" customWidth="1"/>
    <col min="3" max="3" width="12.42578125" customWidth="1"/>
    <col min="4" max="22" width="10" bestFit="1" customWidth="1"/>
  </cols>
  <sheetData>
    <row r="1" spans="1:33" x14ac:dyDescent="0.25">
      <c r="D1" t="s">
        <v>0</v>
      </c>
    </row>
    <row r="3" spans="1:33" x14ac:dyDescent="0.25">
      <c r="A3" s="1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1" t="s">
        <v>22</v>
      </c>
      <c r="X3" s="1" t="s">
        <v>23</v>
      </c>
      <c r="Y3" s="1" t="s">
        <v>24</v>
      </c>
      <c r="Z3" s="1"/>
    </row>
    <row r="4" spans="1:33" x14ac:dyDescent="0.25">
      <c r="A4" s="1" t="s">
        <v>25</v>
      </c>
      <c r="B4" s="3" t="s">
        <v>26</v>
      </c>
      <c r="C4" s="3">
        <v>4</v>
      </c>
      <c r="D4" s="3">
        <v>4</v>
      </c>
      <c r="E4" s="3">
        <v>3</v>
      </c>
      <c r="F4" s="3">
        <v>4</v>
      </c>
      <c r="G4" s="3">
        <v>4</v>
      </c>
      <c r="H4" s="3">
        <v>2</v>
      </c>
      <c r="I4" s="3">
        <v>3</v>
      </c>
      <c r="J4" s="3">
        <v>4</v>
      </c>
      <c r="K4" s="3">
        <v>2</v>
      </c>
      <c r="L4" s="3">
        <v>1</v>
      </c>
      <c r="M4" s="3">
        <v>2</v>
      </c>
      <c r="N4" s="3">
        <v>3</v>
      </c>
      <c r="O4" s="3">
        <v>3</v>
      </c>
      <c r="P4" s="3">
        <v>3</v>
      </c>
      <c r="Q4" s="3">
        <v>3</v>
      </c>
      <c r="R4" s="3">
        <v>4</v>
      </c>
      <c r="S4" s="3">
        <v>4</v>
      </c>
      <c r="T4" s="3">
        <v>3</v>
      </c>
      <c r="U4" s="3">
        <v>3</v>
      </c>
      <c r="V4" s="3">
        <v>4</v>
      </c>
      <c r="W4" s="1">
        <f>SUM(C4:V4)</f>
        <v>63</v>
      </c>
      <c r="X4" s="1">
        <f>4*20</f>
        <v>80</v>
      </c>
      <c r="Y4" s="4">
        <f>W4/X4*100</f>
        <v>78.75</v>
      </c>
      <c r="Z4" s="5" t="s">
        <v>134</v>
      </c>
      <c r="AB4">
        <f>MIN(W4:W47)</f>
        <v>47</v>
      </c>
      <c r="AC4">
        <v>1</v>
      </c>
      <c r="AD4">
        <f>'Sebelum dan Grafik'!V2</f>
        <v>57</v>
      </c>
      <c r="AE4">
        <f>W4</f>
        <v>63</v>
      </c>
      <c r="AG4" t="s">
        <v>27</v>
      </c>
    </row>
    <row r="5" spans="1:33" x14ac:dyDescent="0.25">
      <c r="A5" s="1" t="s">
        <v>28</v>
      </c>
      <c r="B5" s="3" t="s">
        <v>29</v>
      </c>
      <c r="C5" s="3">
        <v>3</v>
      </c>
      <c r="D5" s="3">
        <v>3</v>
      </c>
      <c r="E5" s="3">
        <v>2</v>
      </c>
      <c r="F5" s="3">
        <v>3</v>
      </c>
      <c r="G5" s="3">
        <v>3</v>
      </c>
      <c r="H5" s="3">
        <v>2</v>
      </c>
      <c r="I5" s="3">
        <v>2</v>
      </c>
      <c r="J5" s="3">
        <v>3</v>
      </c>
      <c r="K5" s="3">
        <v>1</v>
      </c>
      <c r="L5" s="3">
        <v>3</v>
      </c>
      <c r="M5" s="3">
        <v>3</v>
      </c>
      <c r="N5" s="3">
        <v>3</v>
      </c>
      <c r="O5" s="3">
        <v>2</v>
      </c>
      <c r="P5" s="3">
        <v>2</v>
      </c>
      <c r="Q5" s="3">
        <v>2</v>
      </c>
      <c r="R5" s="3">
        <v>3</v>
      </c>
      <c r="S5" s="3">
        <v>3</v>
      </c>
      <c r="T5" s="3">
        <v>2</v>
      </c>
      <c r="U5" s="3">
        <v>3</v>
      </c>
      <c r="V5" s="3">
        <v>3</v>
      </c>
      <c r="W5" s="1">
        <f t="shared" ref="W5:W47" si="0">SUM(C5:V5)</f>
        <v>51</v>
      </c>
      <c r="X5" s="1">
        <f t="shared" ref="X5:X47" si="1">4*20</f>
        <v>80</v>
      </c>
      <c r="Y5" s="4">
        <f t="shared" ref="Y5:Y47" si="2">W5/X5*100</f>
        <v>63.749999999999993</v>
      </c>
      <c r="Z5" s="5" t="s">
        <v>132</v>
      </c>
      <c r="AC5">
        <v>2</v>
      </c>
      <c r="AD5">
        <f>'Sebelum dan Grafik'!V3</f>
        <v>52</v>
      </c>
      <c r="AE5">
        <f t="shared" ref="AE5:AE47" si="3">W5</f>
        <v>51</v>
      </c>
      <c r="AG5" t="s">
        <v>30</v>
      </c>
    </row>
    <row r="6" spans="1:33" x14ac:dyDescent="0.25">
      <c r="A6" s="1" t="s">
        <v>31</v>
      </c>
      <c r="B6" s="3" t="s">
        <v>32</v>
      </c>
      <c r="C6" s="3">
        <v>4</v>
      </c>
      <c r="D6" s="3">
        <v>3</v>
      </c>
      <c r="E6" s="3">
        <v>2</v>
      </c>
      <c r="F6" s="3">
        <v>2</v>
      </c>
      <c r="G6" s="3">
        <v>4</v>
      </c>
      <c r="H6" s="3">
        <v>3</v>
      </c>
      <c r="I6" s="3">
        <v>4</v>
      </c>
      <c r="J6" s="3">
        <v>3</v>
      </c>
      <c r="K6" s="3">
        <v>1</v>
      </c>
      <c r="L6" s="3">
        <v>1</v>
      </c>
      <c r="M6" s="3">
        <v>2</v>
      </c>
      <c r="N6" s="3">
        <v>3</v>
      </c>
      <c r="O6" s="3">
        <v>3</v>
      </c>
      <c r="P6" s="3">
        <v>3</v>
      </c>
      <c r="Q6" s="3">
        <v>2</v>
      </c>
      <c r="R6" s="3">
        <v>4</v>
      </c>
      <c r="S6" s="3">
        <v>3</v>
      </c>
      <c r="T6" s="3">
        <v>4</v>
      </c>
      <c r="U6" s="3">
        <v>3</v>
      </c>
      <c r="V6" s="3">
        <v>4</v>
      </c>
      <c r="W6" s="1">
        <f t="shared" si="0"/>
        <v>58</v>
      </c>
      <c r="X6" s="1">
        <f t="shared" si="1"/>
        <v>80</v>
      </c>
      <c r="Y6" s="4">
        <f t="shared" si="2"/>
        <v>72.5</v>
      </c>
      <c r="Z6" s="5" t="s">
        <v>134</v>
      </c>
      <c r="AC6">
        <v>3</v>
      </c>
      <c r="AD6">
        <f>'Sebelum dan Grafik'!V4</f>
        <v>56</v>
      </c>
      <c r="AE6">
        <f t="shared" si="3"/>
        <v>58</v>
      </c>
    </row>
    <row r="7" spans="1:33" x14ac:dyDescent="0.25">
      <c r="A7" s="1" t="s">
        <v>33</v>
      </c>
      <c r="B7" s="3" t="s">
        <v>34</v>
      </c>
      <c r="C7" s="3">
        <v>3</v>
      </c>
      <c r="D7" s="3">
        <v>2</v>
      </c>
      <c r="E7" s="3">
        <v>1</v>
      </c>
      <c r="F7" s="3">
        <v>3</v>
      </c>
      <c r="G7" s="3">
        <v>3</v>
      </c>
      <c r="H7" s="3">
        <v>2</v>
      </c>
      <c r="I7" s="3">
        <v>2</v>
      </c>
      <c r="J7" s="3">
        <v>4</v>
      </c>
      <c r="K7" s="3">
        <v>3</v>
      </c>
      <c r="L7" s="3">
        <v>2</v>
      </c>
      <c r="M7" s="3">
        <v>2</v>
      </c>
      <c r="N7" s="3">
        <v>3</v>
      </c>
      <c r="O7" s="3">
        <v>2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2</v>
      </c>
      <c r="V7" s="3">
        <v>3</v>
      </c>
      <c r="W7" s="1">
        <f t="shared" si="0"/>
        <v>51</v>
      </c>
      <c r="X7" s="1">
        <f t="shared" si="1"/>
        <v>80</v>
      </c>
      <c r="Y7" s="4">
        <f t="shared" si="2"/>
        <v>63.749999999999993</v>
      </c>
      <c r="Z7" s="5" t="s">
        <v>132</v>
      </c>
      <c r="AC7">
        <v>4</v>
      </c>
      <c r="AD7">
        <f>'Sebelum dan Grafik'!V5</f>
        <v>54</v>
      </c>
      <c r="AE7">
        <f t="shared" si="3"/>
        <v>51</v>
      </c>
    </row>
    <row r="8" spans="1:33" x14ac:dyDescent="0.25">
      <c r="A8" s="1" t="s">
        <v>35</v>
      </c>
      <c r="B8" s="3" t="s">
        <v>36</v>
      </c>
      <c r="C8" s="3">
        <v>3</v>
      </c>
      <c r="D8" s="3">
        <v>4</v>
      </c>
      <c r="E8" s="3">
        <v>2</v>
      </c>
      <c r="F8" s="3">
        <v>3</v>
      </c>
      <c r="G8" s="3">
        <v>3</v>
      </c>
      <c r="H8" s="3">
        <v>3</v>
      </c>
      <c r="I8" s="3">
        <v>2</v>
      </c>
      <c r="J8" s="3">
        <v>3</v>
      </c>
      <c r="K8" s="3">
        <v>2</v>
      </c>
      <c r="L8" s="3">
        <v>1</v>
      </c>
      <c r="M8" s="3">
        <v>1</v>
      </c>
      <c r="N8" s="3">
        <v>3</v>
      </c>
      <c r="O8" s="3">
        <v>2</v>
      </c>
      <c r="P8" s="3">
        <v>2</v>
      </c>
      <c r="Q8" s="3">
        <v>3</v>
      </c>
      <c r="R8" s="3">
        <v>3</v>
      </c>
      <c r="S8" s="3">
        <v>3</v>
      </c>
      <c r="T8" s="3">
        <v>3</v>
      </c>
      <c r="U8" s="3">
        <v>1</v>
      </c>
      <c r="V8" s="3">
        <v>4</v>
      </c>
      <c r="W8" s="1">
        <f t="shared" si="0"/>
        <v>51</v>
      </c>
      <c r="X8" s="1">
        <f t="shared" si="1"/>
        <v>80</v>
      </c>
      <c r="Y8" s="4">
        <f t="shared" si="2"/>
        <v>63.749999999999993</v>
      </c>
      <c r="Z8" s="5" t="s">
        <v>132</v>
      </c>
      <c r="AC8">
        <v>5</v>
      </c>
      <c r="AD8">
        <f>'Sebelum dan Grafik'!V6</f>
        <v>52</v>
      </c>
      <c r="AE8">
        <f t="shared" si="3"/>
        <v>51</v>
      </c>
    </row>
    <row r="9" spans="1:33" x14ac:dyDescent="0.25">
      <c r="A9" s="1" t="s">
        <v>37</v>
      </c>
      <c r="B9" s="3" t="s">
        <v>38</v>
      </c>
      <c r="C9" s="3">
        <v>2</v>
      </c>
      <c r="D9" s="3">
        <v>2</v>
      </c>
      <c r="E9" s="3">
        <v>3</v>
      </c>
      <c r="F9" s="3">
        <v>3</v>
      </c>
      <c r="G9" s="3">
        <v>3</v>
      </c>
      <c r="H9" s="3">
        <v>3</v>
      </c>
      <c r="I9" s="3">
        <v>2</v>
      </c>
      <c r="J9" s="3">
        <v>3</v>
      </c>
      <c r="K9" s="3">
        <v>2</v>
      </c>
      <c r="L9" s="3">
        <v>2</v>
      </c>
      <c r="M9" s="3">
        <v>2</v>
      </c>
      <c r="N9" s="3">
        <v>3</v>
      </c>
      <c r="O9" s="3">
        <v>3</v>
      </c>
      <c r="P9" s="3">
        <v>3</v>
      </c>
      <c r="Q9" s="3">
        <v>2</v>
      </c>
      <c r="R9" s="3">
        <v>3</v>
      </c>
      <c r="S9" s="3">
        <v>3</v>
      </c>
      <c r="T9" s="3">
        <v>3</v>
      </c>
      <c r="U9" s="3">
        <v>2</v>
      </c>
      <c r="V9" s="3">
        <v>3</v>
      </c>
      <c r="W9" s="1">
        <f t="shared" si="0"/>
        <v>52</v>
      </c>
      <c r="X9" s="1">
        <f t="shared" si="1"/>
        <v>80</v>
      </c>
      <c r="Y9" s="4">
        <f t="shared" si="2"/>
        <v>65</v>
      </c>
      <c r="Z9" s="5" t="s">
        <v>132</v>
      </c>
      <c r="AC9">
        <v>6</v>
      </c>
      <c r="AD9">
        <f>'Sebelum dan Grafik'!V7</f>
        <v>57</v>
      </c>
      <c r="AE9">
        <f t="shared" si="3"/>
        <v>52</v>
      </c>
    </row>
    <row r="10" spans="1:33" x14ac:dyDescent="0.25">
      <c r="A10" s="1" t="s">
        <v>39</v>
      </c>
      <c r="B10" s="3" t="s">
        <v>40</v>
      </c>
      <c r="C10" s="3">
        <v>3</v>
      </c>
      <c r="D10" s="3">
        <v>2</v>
      </c>
      <c r="E10" s="3">
        <v>3</v>
      </c>
      <c r="F10" s="3">
        <v>4</v>
      </c>
      <c r="G10" s="3">
        <v>3</v>
      </c>
      <c r="H10" s="3">
        <v>2</v>
      </c>
      <c r="I10" s="3">
        <v>2</v>
      </c>
      <c r="J10" s="3">
        <v>4</v>
      </c>
      <c r="K10" s="3">
        <v>2</v>
      </c>
      <c r="L10" s="3">
        <v>2</v>
      </c>
      <c r="M10" s="3">
        <v>2</v>
      </c>
      <c r="N10" s="3">
        <v>3</v>
      </c>
      <c r="O10" s="3">
        <v>3</v>
      </c>
      <c r="P10" s="3">
        <v>3</v>
      </c>
      <c r="Q10" s="3">
        <v>2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1">
        <f t="shared" si="0"/>
        <v>55</v>
      </c>
      <c r="X10" s="1">
        <f t="shared" si="1"/>
        <v>80</v>
      </c>
      <c r="Y10" s="4">
        <f t="shared" si="2"/>
        <v>68.75</v>
      </c>
      <c r="Z10" s="5" t="s">
        <v>134</v>
      </c>
      <c r="AC10">
        <v>7</v>
      </c>
      <c r="AD10">
        <f>'Sebelum dan Grafik'!V8</f>
        <v>53</v>
      </c>
      <c r="AE10">
        <f t="shared" si="3"/>
        <v>55</v>
      </c>
    </row>
    <row r="11" spans="1:33" x14ac:dyDescent="0.25">
      <c r="A11" s="1" t="s">
        <v>41</v>
      </c>
      <c r="B11" s="3" t="s">
        <v>42</v>
      </c>
      <c r="C11" s="3">
        <v>4</v>
      </c>
      <c r="D11" s="3">
        <v>3</v>
      </c>
      <c r="E11" s="3">
        <v>2</v>
      </c>
      <c r="F11" s="3">
        <v>3</v>
      </c>
      <c r="G11" s="3">
        <v>3</v>
      </c>
      <c r="H11" s="3">
        <v>2</v>
      </c>
      <c r="I11" s="3">
        <v>2</v>
      </c>
      <c r="J11" s="3">
        <v>3</v>
      </c>
      <c r="K11" s="3">
        <v>2</v>
      </c>
      <c r="L11" s="3">
        <v>2</v>
      </c>
      <c r="M11" s="3">
        <v>2</v>
      </c>
      <c r="N11" s="3">
        <v>3</v>
      </c>
      <c r="O11" s="3">
        <v>2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2</v>
      </c>
      <c r="V11" s="3">
        <v>3</v>
      </c>
      <c r="W11" s="1">
        <f t="shared" si="0"/>
        <v>53</v>
      </c>
      <c r="X11" s="1">
        <f t="shared" si="1"/>
        <v>80</v>
      </c>
      <c r="Y11" s="4">
        <f t="shared" si="2"/>
        <v>66.25</v>
      </c>
      <c r="Z11" s="5" t="s">
        <v>132</v>
      </c>
      <c r="AC11">
        <v>8</v>
      </c>
      <c r="AD11">
        <f>'Sebelum dan Grafik'!V9</f>
        <v>60</v>
      </c>
      <c r="AE11">
        <f t="shared" si="3"/>
        <v>53</v>
      </c>
    </row>
    <row r="12" spans="1:33" ht="16.5" customHeight="1" x14ac:dyDescent="0.25">
      <c r="A12" s="1" t="s">
        <v>43</v>
      </c>
      <c r="B12" s="3" t="s">
        <v>44</v>
      </c>
      <c r="C12" s="3">
        <v>4</v>
      </c>
      <c r="D12" s="3">
        <v>4</v>
      </c>
      <c r="E12" s="3">
        <v>1</v>
      </c>
      <c r="F12" s="3">
        <v>3</v>
      </c>
      <c r="G12" s="3">
        <v>3</v>
      </c>
      <c r="H12" s="3">
        <v>4</v>
      </c>
      <c r="I12" s="3">
        <v>2</v>
      </c>
      <c r="J12" s="3">
        <v>4</v>
      </c>
      <c r="K12" s="3">
        <v>1</v>
      </c>
      <c r="L12" s="3">
        <v>1</v>
      </c>
      <c r="M12" s="3">
        <v>2</v>
      </c>
      <c r="N12" s="3">
        <v>3</v>
      </c>
      <c r="O12" s="3">
        <v>3</v>
      </c>
      <c r="P12" s="3">
        <v>4</v>
      </c>
      <c r="Q12" s="3">
        <v>2</v>
      </c>
      <c r="R12" s="3">
        <v>4</v>
      </c>
      <c r="S12" s="3">
        <v>4</v>
      </c>
      <c r="T12" s="3">
        <v>4</v>
      </c>
      <c r="U12" s="3">
        <v>2</v>
      </c>
      <c r="V12" s="3">
        <v>4</v>
      </c>
      <c r="W12" s="1">
        <f t="shared" si="0"/>
        <v>59</v>
      </c>
      <c r="X12" s="1">
        <f t="shared" si="1"/>
        <v>80</v>
      </c>
      <c r="Y12" s="4">
        <f t="shared" si="2"/>
        <v>73.75</v>
      </c>
      <c r="Z12" s="5" t="s">
        <v>134</v>
      </c>
      <c r="AC12">
        <v>9</v>
      </c>
      <c r="AD12">
        <f>'Sebelum dan Grafik'!V10</f>
        <v>56</v>
      </c>
      <c r="AE12">
        <f t="shared" si="3"/>
        <v>59</v>
      </c>
    </row>
    <row r="13" spans="1:33" x14ac:dyDescent="0.25">
      <c r="A13" s="1" t="s">
        <v>45</v>
      </c>
      <c r="B13" s="3" t="s">
        <v>46</v>
      </c>
      <c r="C13" s="3">
        <v>3</v>
      </c>
      <c r="D13" s="3">
        <v>3</v>
      </c>
      <c r="E13" s="3">
        <v>3</v>
      </c>
      <c r="F13" s="3">
        <v>2</v>
      </c>
      <c r="G13" s="3">
        <v>3</v>
      </c>
      <c r="H13" s="3">
        <v>3</v>
      </c>
      <c r="I13" s="3">
        <v>3</v>
      </c>
      <c r="J13" s="3">
        <v>3</v>
      </c>
      <c r="K13" s="3">
        <v>2</v>
      </c>
      <c r="L13" s="3">
        <v>2</v>
      </c>
      <c r="M13" s="3">
        <v>2</v>
      </c>
      <c r="N13" s="3">
        <v>3</v>
      </c>
      <c r="O13" s="3">
        <v>3</v>
      </c>
      <c r="P13" s="3">
        <v>3</v>
      </c>
      <c r="Q13" s="3">
        <v>2</v>
      </c>
      <c r="R13" s="3">
        <v>2</v>
      </c>
      <c r="S13" s="3">
        <v>2</v>
      </c>
      <c r="T13" s="3">
        <v>3</v>
      </c>
      <c r="U13" s="3">
        <v>3</v>
      </c>
      <c r="V13" s="3">
        <v>2</v>
      </c>
      <c r="W13" s="1">
        <f t="shared" si="0"/>
        <v>52</v>
      </c>
      <c r="X13" s="1">
        <f t="shared" si="1"/>
        <v>80</v>
      </c>
      <c r="Y13" s="4">
        <f t="shared" si="2"/>
        <v>65</v>
      </c>
      <c r="Z13" s="5" t="s">
        <v>132</v>
      </c>
      <c r="AC13">
        <v>10</v>
      </c>
      <c r="AD13">
        <f>'Sebelum dan Grafik'!V11</f>
        <v>58</v>
      </c>
      <c r="AE13">
        <f t="shared" si="3"/>
        <v>52</v>
      </c>
    </row>
    <row r="14" spans="1:33" x14ac:dyDescent="0.25">
      <c r="A14" s="1" t="s">
        <v>47</v>
      </c>
      <c r="B14" s="3" t="s">
        <v>48</v>
      </c>
      <c r="C14" s="3">
        <v>3</v>
      </c>
      <c r="D14" s="3">
        <v>3</v>
      </c>
      <c r="E14" s="3">
        <v>2</v>
      </c>
      <c r="F14" s="3">
        <v>3</v>
      </c>
      <c r="G14" s="3">
        <v>3</v>
      </c>
      <c r="H14" s="3">
        <v>3</v>
      </c>
      <c r="I14" s="3">
        <v>3</v>
      </c>
      <c r="J14" s="3">
        <v>4</v>
      </c>
      <c r="K14" s="3">
        <v>3</v>
      </c>
      <c r="L14" s="3">
        <v>2</v>
      </c>
      <c r="M14" s="3">
        <v>1</v>
      </c>
      <c r="N14" s="3">
        <v>3</v>
      </c>
      <c r="O14" s="3">
        <v>3</v>
      </c>
      <c r="P14" s="3">
        <v>3</v>
      </c>
      <c r="Q14" s="3">
        <v>2</v>
      </c>
      <c r="R14" s="3">
        <v>4</v>
      </c>
      <c r="S14" s="3">
        <v>3</v>
      </c>
      <c r="T14" s="3">
        <v>4</v>
      </c>
      <c r="U14" s="3">
        <v>3</v>
      </c>
      <c r="V14" s="3">
        <v>3</v>
      </c>
      <c r="W14" s="1">
        <f t="shared" si="0"/>
        <v>58</v>
      </c>
      <c r="X14" s="1">
        <f t="shared" si="1"/>
        <v>80</v>
      </c>
      <c r="Y14" s="4">
        <f t="shared" si="2"/>
        <v>72.5</v>
      </c>
      <c r="Z14" s="5" t="s">
        <v>134</v>
      </c>
      <c r="AC14">
        <v>11</v>
      </c>
      <c r="AD14">
        <f>'Sebelum dan Grafik'!V12</f>
        <v>50</v>
      </c>
      <c r="AE14">
        <f t="shared" si="3"/>
        <v>58</v>
      </c>
    </row>
    <row r="15" spans="1:33" x14ac:dyDescent="0.25">
      <c r="A15" s="1" t="s">
        <v>49</v>
      </c>
      <c r="B15" s="3" t="s">
        <v>50</v>
      </c>
      <c r="C15" s="3">
        <v>3</v>
      </c>
      <c r="D15" s="3">
        <v>3</v>
      </c>
      <c r="E15" s="3">
        <v>2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2</v>
      </c>
      <c r="L15" s="3">
        <v>2</v>
      </c>
      <c r="M15" s="3">
        <v>2</v>
      </c>
      <c r="N15" s="3">
        <v>3</v>
      </c>
      <c r="O15" s="3">
        <v>3</v>
      </c>
      <c r="P15" s="3">
        <v>3</v>
      </c>
      <c r="Q15" s="3">
        <v>2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1">
        <f t="shared" si="0"/>
        <v>55</v>
      </c>
      <c r="X15" s="1">
        <f t="shared" si="1"/>
        <v>80</v>
      </c>
      <c r="Y15" s="4">
        <f t="shared" si="2"/>
        <v>68.75</v>
      </c>
      <c r="Z15" s="5" t="s">
        <v>134</v>
      </c>
      <c r="AC15">
        <v>12</v>
      </c>
      <c r="AD15">
        <f>'Sebelum dan Grafik'!V13</f>
        <v>54</v>
      </c>
      <c r="AE15">
        <f t="shared" si="3"/>
        <v>55</v>
      </c>
    </row>
    <row r="16" spans="1:33" x14ac:dyDescent="0.25">
      <c r="A16" s="1" t="s">
        <v>51</v>
      </c>
      <c r="B16" s="3" t="s">
        <v>52</v>
      </c>
      <c r="C16" s="3">
        <v>2</v>
      </c>
      <c r="D16" s="3">
        <v>3</v>
      </c>
      <c r="E16" s="3">
        <v>3</v>
      </c>
      <c r="F16" s="3">
        <v>3</v>
      </c>
      <c r="G16" s="3">
        <v>3</v>
      </c>
      <c r="H16" s="3">
        <v>3</v>
      </c>
      <c r="I16" s="3">
        <v>2</v>
      </c>
      <c r="J16" s="3">
        <v>4</v>
      </c>
      <c r="K16" s="3">
        <v>3</v>
      </c>
      <c r="L16" s="3">
        <v>1</v>
      </c>
      <c r="M16" s="3">
        <v>1</v>
      </c>
      <c r="N16" s="3">
        <v>4</v>
      </c>
      <c r="O16" s="3">
        <v>3</v>
      </c>
      <c r="P16" s="3">
        <v>3</v>
      </c>
      <c r="Q16" s="3">
        <v>2</v>
      </c>
      <c r="R16" s="3">
        <v>3</v>
      </c>
      <c r="S16" s="3">
        <v>4</v>
      </c>
      <c r="T16" s="3">
        <v>3</v>
      </c>
      <c r="U16" s="3">
        <v>3</v>
      </c>
      <c r="V16" s="3">
        <v>3</v>
      </c>
      <c r="W16" s="1">
        <f t="shared" si="0"/>
        <v>56</v>
      </c>
      <c r="X16" s="1">
        <f t="shared" si="1"/>
        <v>80</v>
      </c>
      <c r="Y16" s="4">
        <f t="shared" si="2"/>
        <v>70</v>
      </c>
      <c r="Z16" s="5" t="s">
        <v>134</v>
      </c>
      <c r="AC16">
        <v>13</v>
      </c>
      <c r="AD16">
        <f>'Sebelum dan Grafik'!V14</f>
        <v>50</v>
      </c>
      <c r="AE16">
        <f t="shared" si="3"/>
        <v>56</v>
      </c>
    </row>
    <row r="17" spans="1:31" x14ac:dyDescent="0.25">
      <c r="A17" s="1" t="s">
        <v>53</v>
      </c>
      <c r="B17" s="3" t="s">
        <v>54</v>
      </c>
      <c r="C17" s="3">
        <v>4</v>
      </c>
      <c r="D17" s="3">
        <v>4</v>
      </c>
      <c r="E17" s="3">
        <v>3</v>
      </c>
      <c r="F17" s="3">
        <v>4</v>
      </c>
      <c r="G17" s="3">
        <v>3</v>
      </c>
      <c r="H17" s="3">
        <v>4</v>
      </c>
      <c r="I17" s="3">
        <v>1</v>
      </c>
      <c r="J17" s="3">
        <v>4</v>
      </c>
      <c r="K17" s="3">
        <v>2</v>
      </c>
      <c r="L17" s="3">
        <v>2</v>
      </c>
      <c r="M17" s="3">
        <v>2</v>
      </c>
      <c r="N17" s="3">
        <v>4</v>
      </c>
      <c r="O17" s="3">
        <v>3</v>
      </c>
      <c r="P17" s="3">
        <v>3</v>
      </c>
      <c r="Q17" s="3">
        <v>2</v>
      </c>
      <c r="R17" s="3">
        <v>4</v>
      </c>
      <c r="S17" s="3">
        <v>3</v>
      </c>
      <c r="T17" s="3">
        <v>4</v>
      </c>
      <c r="U17" s="3">
        <v>3</v>
      </c>
      <c r="V17" s="3">
        <v>4</v>
      </c>
      <c r="W17" s="1">
        <f t="shared" si="0"/>
        <v>63</v>
      </c>
      <c r="X17" s="1">
        <f t="shared" si="1"/>
        <v>80</v>
      </c>
      <c r="Y17" s="4">
        <f t="shared" si="2"/>
        <v>78.75</v>
      </c>
      <c r="Z17" s="5" t="s">
        <v>134</v>
      </c>
      <c r="AC17">
        <v>14</v>
      </c>
      <c r="AD17">
        <f>'Sebelum dan Grafik'!V15</f>
        <v>55</v>
      </c>
      <c r="AE17">
        <f t="shared" si="3"/>
        <v>63</v>
      </c>
    </row>
    <row r="18" spans="1:31" x14ac:dyDescent="0.25">
      <c r="A18" s="1" t="s">
        <v>55</v>
      </c>
      <c r="B18" s="3" t="s">
        <v>56</v>
      </c>
      <c r="C18" s="3">
        <v>3</v>
      </c>
      <c r="D18" s="3">
        <v>3</v>
      </c>
      <c r="E18" s="3">
        <v>2</v>
      </c>
      <c r="F18" s="3">
        <v>2</v>
      </c>
      <c r="G18" s="3">
        <v>3</v>
      </c>
      <c r="H18" s="3">
        <v>2</v>
      </c>
      <c r="I18" s="3">
        <v>2</v>
      </c>
      <c r="J18" s="3">
        <v>3</v>
      </c>
      <c r="K18" s="3">
        <v>1</v>
      </c>
      <c r="L18" s="3">
        <v>1</v>
      </c>
      <c r="M18" s="3">
        <v>2</v>
      </c>
      <c r="N18" s="3">
        <v>3</v>
      </c>
      <c r="O18" s="3">
        <v>2</v>
      </c>
      <c r="P18" s="3">
        <v>2</v>
      </c>
      <c r="Q18" s="3">
        <v>2</v>
      </c>
      <c r="R18" s="3">
        <v>3</v>
      </c>
      <c r="S18" s="3">
        <v>3</v>
      </c>
      <c r="T18" s="3">
        <v>2</v>
      </c>
      <c r="U18" s="3">
        <v>3</v>
      </c>
      <c r="V18" s="3">
        <v>3</v>
      </c>
      <c r="W18" s="1">
        <f t="shared" si="0"/>
        <v>47</v>
      </c>
      <c r="X18" s="1">
        <f t="shared" si="1"/>
        <v>80</v>
      </c>
      <c r="Y18" s="4">
        <f t="shared" si="2"/>
        <v>58.75</v>
      </c>
      <c r="Z18" s="5" t="s">
        <v>132</v>
      </c>
      <c r="AC18">
        <v>15</v>
      </c>
      <c r="AD18">
        <f>'Sebelum dan Grafik'!V16</f>
        <v>53</v>
      </c>
      <c r="AE18">
        <f t="shared" si="3"/>
        <v>47</v>
      </c>
    </row>
    <row r="19" spans="1:31" x14ac:dyDescent="0.25">
      <c r="A19" s="1" t="s">
        <v>57</v>
      </c>
      <c r="B19" s="3" t="s">
        <v>58</v>
      </c>
      <c r="C19" s="3">
        <v>4</v>
      </c>
      <c r="D19" s="3">
        <v>4</v>
      </c>
      <c r="E19" s="3">
        <v>2</v>
      </c>
      <c r="F19" s="3">
        <v>3</v>
      </c>
      <c r="G19" s="3">
        <v>3</v>
      </c>
      <c r="H19" s="3">
        <v>3</v>
      </c>
      <c r="I19" s="3">
        <v>4</v>
      </c>
      <c r="J19" s="3">
        <v>4</v>
      </c>
      <c r="K19" s="3">
        <v>1</v>
      </c>
      <c r="L19" s="3">
        <v>1</v>
      </c>
      <c r="M19" s="3">
        <v>3</v>
      </c>
      <c r="N19" s="3">
        <v>4</v>
      </c>
      <c r="O19" s="3">
        <v>3</v>
      </c>
      <c r="P19" s="3">
        <v>3</v>
      </c>
      <c r="Q19" s="3">
        <v>2</v>
      </c>
      <c r="R19" s="3">
        <v>4</v>
      </c>
      <c r="S19" s="3">
        <v>4</v>
      </c>
      <c r="T19" s="3">
        <v>4</v>
      </c>
      <c r="U19" s="3">
        <v>3</v>
      </c>
      <c r="V19" s="3">
        <v>4</v>
      </c>
      <c r="W19" s="1">
        <f t="shared" si="0"/>
        <v>63</v>
      </c>
      <c r="X19" s="1">
        <f t="shared" si="1"/>
        <v>80</v>
      </c>
      <c r="Y19" s="4">
        <f t="shared" si="2"/>
        <v>78.75</v>
      </c>
      <c r="Z19" s="5" t="s">
        <v>134</v>
      </c>
      <c r="AC19">
        <v>16</v>
      </c>
      <c r="AD19">
        <f>'Sebelum dan Grafik'!V17</f>
        <v>56</v>
      </c>
      <c r="AE19">
        <f t="shared" si="3"/>
        <v>63</v>
      </c>
    </row>
    <row r="20" spans="1:31" x14ac:dyDescent="0.25">
      <c r="A20" s="1" t="s">
        <v>59</v>
      </c>
      <c r="B20" s="3" t="s">
        <v>60</v>
      </c>
      <c r="C20" s="3">
        <v>3</v>
      </c>
      <c r="D20" s="3">
        <v>3</v>
      </c>
      <c r="E20" s="3">
        <v>2</v>
      </c>
      <c r="F20" s="3">
        <v>3</v>
      </c>
      <c r="G20" s="3">
        <v>3</v>
      </c>
      <c r="H20" s="3">
        <v>3</v>
      </c>
      <c r="I20" s="3">
        <v>2</v>
      </c>
      <c r="J20" s="3">
        <v>4</v>
      </c>
      <c r="K20" s="3">
        <v>1</v>
      </c>
      <c r="L20" s="3">
        <v>1</v>
      </c>
      <c r="M20" s="3">
        <v>2</v>
      </c>
      <c r="N20" s="3">
        <v>3</v>
      </c>
      <c r="O20" s="3">
        <v>3</v>
      </c>
      <c r="P20" s="3">
        <v>3</v>
      </c>
      <c r="Q20" s="3">
        <v>2</v>
      </c>
      <c r="R20" s="3">
        <v>3</v>
      </c>
      <c r="S20" s="3">
        <v>2</v>
      </c>
      <c r="T20" s="3">
        <v>3</v>
      </c>
      <c r="U20" s="3">
        <v>3</v>
      </c>
      <c r="V20" s="3">
        <v>4</v>
      </c>
      <c r="W20" s="1">
        <f t="shared" si="0"/>
        <v>53</v>
      </c>
      <c r="X20" s="1">
        <f t="shared" si="1"/>
        <v>80</v>
      </c>
      <c r="Y20" s="4">
        <f t="shared" si="2"/>
        <v>66.25</v>
      </c>
      <c r="Z20" s="5" t="s">
        <v>132</v>
      </c>
      <c r="AC20">
        <v>17</v>
      </c>
      <c r="AD20">
        <f>'Sebelum dan Grafik'!V18</f>
        <v>54</v>
      </c>
      <c r="AE20">
        <f t="shared" si="3"/>
        <v>53</v>
      </c>
    </row>
    <row r="21" spans="1:31" x14ac:dyDescent="0.25">
      <c r="A21" s="1" t="s">
        <v>61</v>
      </c>
      <c r="B21" s="3" t="s">
        <v>62</v>
      </c>
      <c r="C21" s="3">
        <v>4</v>
      </c>
      <c r="D21" s="3">
        <v>3</v>
      </c>
      <c r="E21" s="3">
        <v>3</v>
      </c>
      <c r="F21" s="3">
        <v>3</v>
      </c>
      <c r="G21" s="3">
        <v>3</v>
      </c>
      <c r="H21" s="3">
        <v>3</v>
      </c>
      <c r="I21" s="3">
        <v>3</v>
      </c>
      <c r="J21" s="3">
        <v>4</v>
      </c>
      <c r="K21" s="3">
        <v>2</v>
      </c>
      <c r="L21" s="3">
        <v>2</v>
      </c>
      <c r="M21" s="3">
        <v>3</v>
      </c>
      <c r="N21" s="3">
        <v>3</v>
      </c>
      <c r="O21" s="3">
        <v>3</v>
      </c>
      <c r="P21" s="3">
        <v>3</v>
      </c>
      <c r="Q21" s="3">
        <v>2</v>
      </c>
      <c r="R21" s="3">
        <v>3</v>
      </c>
      <c r="S21" s="3">
        <v>4</v>
      </c>
      <c r="T21" s="3">
        <v>4</v>
      </c>
      <c r="U21" s="3">
        <v>3</v>
      </c>
      <c r="V21" s="3">
        <v>4</v>
      </c>
      <c r="W21" s="1">
        <f t="shared" si="0"/>
        <v>62</v>
      </c>
      <c r="X21" s="1">
        <f t="shared" si="1"/>
        <v>80</v>
      </c>
      <c r="Y21" s="4">
        <f t="shared" si="2"/>
        <v>77.5</v>
      </c>
      <c r="Z21" s="5" t="s">
        <v>134</v>
      </c>
      <c r="AC21">
        <v>18</v>
      </c>
      <c r="AD21">
        <f>'Sebelum dan Grafik'!V19</f>
        <v>59</v>
      </c>
      <c r="AE21">
        <f t="shared" si="3"/>
        <v>62</v>
      </c>
    </row>
    <row r="22" spans="1:31" x14ac:dyDescent="0.25">
      <c r="A22" s="1" t="s">
        <v>63</v>
      </c>
      <c r="B22" s="3" t="s">
        <v>64</v>
      </c>
      <c r="C22" s="3">
        <v>3</v>
      </c>
      <c r="D22" s="3">
        <v>4</v>
      </c>
      <c r="E22" s="3">
        <v>2</v>
      </c>
      <c r="F22" s="3">
        <v>2</v>
      </c>
      <c r="G22" s="3">
        <v>3</v>
      </c>
      <c r="H22" s="3">
        <v>2</v>
      </c>
      <c r="I22" s="3">
        <v>1</v>
      </c>
      <c r="J22" s="3">
        <v>4</v>
      </c>
      <c r="K22" s="3">
        <v>2</v>
      </c>
      <c r="L22" s="3">
        <v>2</v>
      </c>
      <c r="M22" s="3">
        <v>1</v>
      </c>
      <c r="N22" s="3">
        <v>4</v>
      </c>
      <c r="O22" s="3">
        <v>3</v>
      </c>
      <c r="P22" s="3">
        <v>3</v>
      </c>
      <c r="Q22" s="3">
        <v>3</v>
      </c>
      <c r="R22" s="3">
        <v>4</v>
      </c>
      <c r="S22" s="3">
        <v>4</v>
      </c>
      <c r="T22" s="3">
        <v>4</v>
      </c>
      <c r="U22" s="3">
        <v>2</v>
      </c>
      <c r="V22" s="3">
        <v>4</v>
      </c>
      <c r="W22" s="1">
        <f t="shared" si="0"/>
        <v>57</v>
      </c>
      <c r="X22" s="1">
        <f t="shared" si="1"/>
        <v>80</v>
      </c>
      <c r="Y22" s="4">
        <f t="shared" si="2"/>
        <v>71.25</v>
      </c>
      <c r="Z22" s="5" t="s">
        <v>134</v>
      </c>
      <c r="AC22">
        <v>19</v>
      </c>
      <c r="AD22">
        <f>'Sebelum dan Grafik'!V20</f>
        <v>57</v>
      </c>
      <c r="AE22">
        <f t="shared" si="3"/>
        <v>57</v>
      </c>
    </row>
    <row r="23" spans="1:31" x14ac:dyDescent="0.25">
      <c r="A23" s="1" t="s">
        <v>65</v>
      </c>
      <c r="B23" s="3" t="s">
        <v>66</v>
      </c>
      <c r="C23" s="3">
        <v>3</v>
      </c>
      <c r="D23" s="3">
        <v>3</v>
      </c>
      <c r="E23" s="3">
        <v>2</v>
      </c>
      <c r="F23" s="3">
        <v>4</v>
      </c>
      <c r="G23" s="3">
        <v>3</v>
      </c>
      <c r="H23" s="3">
        <v>2</v>
      </c>
      <c r="I23" s="3">
        <v>1</v>
      </c>
      <c r="J23" s="3">
        <v>4</v>
      </c>
      <c r="K23" s="3">
        <v>1</v>
      </c>
      <c r="L23" s="3">
        <v>1</v>
      </c>
      <c r="M23" s="3">
        <v>1</v>
      </c>
      <c r="N23" s="3">
        <v>3</v>
      </c>
      <c r="O23" s="3">
        <v>2</v>
      </c>
      <c r="P23" s="3">
        <v>2</v>
      </c>
      <c r="Q23" s="3">
        <v>2</v>
      </c>
      <c r="R23" s="3">
        <v>2</v>
      </c>
      <c r="S23" s="3">
        <v>4</v>
      </c>
      <c r="T23" s="3">
        <v>3</v>
      </c>
      <c r="U23" s="3">
        <v>2</v>
      </c>
      <c r="V23" s="3">
        <v>4</v>
      </c>
      <c r="W23" s="1">
        <f t="shared" si="0"/>
        <v>49</v>
      </c>
      <c r="X23" s="1">
        <f t="shared" si="1"/>
        <v>80</v>
      </c>
      <c r="Y23" s="4">
        <f t="shared" si="2"/>
        <v>61.250000000000007</v>
      </c>
      <c r="Z23" s="5" t="s">
        <v>132</v>
      </c>
      <c r="AC23">
        <v>20</v>
      </c>
      <c r="AD23">
        <f>'Sebelum dan Grafik'!V21</f>
        <v>48</v>
      </c>
      <c r="AE23">
        <f t="shared" si="3"/>
        <v>49</v>
      </c>
    </row>
    <row r="24" spans="1:31" x14ac:dyDescent="0.25">
      <c r="A24" s="1" t="s">
        <v>67</v>
      </c>
      <c r="B24" s="3" t="s">
        <v>68</v>
      </c>
      <c r="C24" s="3">
        <v>3</v>
      </c>
      <c r="D24" s="3">
        <v>2</v>
      </c>
      <c r="E24" s="3">
        <v>2</v>
      </c>
      <c r="F24" s="3">
        <v>3</v>
      </c>
      <c r="G24" s="3">
        <v>3</v>
      </c>
      <c r="H24" s="3">
        <v>3</v>
      </c>
      <c r="I24" s="3">
        <v>2</v>
      </c>
      <c r="J24" s="3">
        <v>4</v>
      </c>
      <c r="K24" s="3">
        <v>2</v>
      </c>
      <c r="L24" s="3">
        <v>2</v>
      </c>
      <c r="M24" s="3">
        <v>2</v>
      </c>
      <c r="N24" s="3">
        <v>3</v>
      </c>
      <c r="O24" s="3">
        <v>3</v>
      </c>
      <c r="P24" s="3">
        <v>2</v>
      </c>
      <c r="Q24" s="3">
        <v>3</v>
      </c>
      <c r="R24" s="3">
        <v>3</v>
      </c>
      <c r="S24" s="3">
        <v>3</v>
      </c>
      <c r="T24" s="3">
        <v>3</v>
      </c>
      <c r="U24" s="3">
        <v>3</v>
      </c>
      <c r="V24" s="3">
        <v>3</v>
      </c>
      <c r="W24" s="1">
        <f t="shared" si="0"/>
        <v>54</v>
      </c>
      <c r="X24" s="1">
        <f t="shared" si="1"/>
        <v>80</v>
      </c>
      <c r="Y24" s="4">
        <f t="shared" si="2"/>
        <v>67.5</v>
      </c>
      <c r="Z24" s="5" t="s">
        <v>132</v>
      </c>
      <c r="AC24">
        <v>21</v>
      </c>
      <c r="AD24">
        <f>'Sebelum dan Grafik'!V22</f>
        <v>52</v>
      </c>
      <c r="AE24">
        <f t="shared" si="3"/>
        <v>54</v>
      </c>
    </row>
    <row r="25" spans="1:31" x14ac:dyDescent="0.25">
      <c r="A25" s="1" t="s">
        <v>69</v>
      </c>
      <c r="B25" s="3" t="s">
        <v>70</v>
      </c>
      <c r="C25" s="3">
        <v>4</v>
      </c>
      <c r="D25" s="3">
        <v>4</v>
      </c>
      <c r="E25" s="3">
        <v>3</v>
      </c>
      <c r="F25" s="3">
        <v>4</v>
      </c>
      <c r="G25" s="3">
        <v>3</v>
      </c>
      <c r="H25" s="3">
        <v>4</v>
      </c>
      <c r="I25" s="3">
        <v>4</v>
      </c>
      <c r="J25" s="3">
        <v>4</v>
      </c>
      <c r="K25" s="3">
        <v>1</v>
      </c>
      <c r="L25" s="3">
        <v>1</v>
      </c>
      <c r="M25" s="3">
        <v>1</v>
      </c>
      <c r="N25" s="3">
        <v>4</v>
      </c>
      <c r="O25" s="3">
        <v>4</v>
      </c>
      <c r="P25" s="3">
        <v>4</v>
      </c>
      <c r="Q25" s="3">
        <v>1</v>
      </c>
      <c r="R25" s="3">
        <v>4</v>
      </c>
      <c r="S25" s="3">
        <v>4</v>
      </c>
      <c r="T25" s="3">
        <v>3</v>
      </c>
      <c r="U25" s="3">
        <v>4</v>
      </c>
      <c r="V25" s="3">
        <v>4</v>
      </c>
      <c r="W25" s="1">
        <f t="shared" si="0"/>
        <v>65</v>
      </c>
      <c r="X25" s="1">
        <f t="shared" si="1"/>
        <v>80</v>
      </c>
      <c r="Y25" s="4">
        <f t="shared" si="2"/>
        <v>81.25</v>
      </c>
      <c r="Z25" s="5" t="s">
        <v>134</v>
      </c>
      <c r="AC25">
        <v>22</v>
      </c>
      <c r="AD25">
        <f>'Sebelum dan Grafik'!V23</f>
        <v>59</v>
      </c>
      <c r="AE25">
        <f t="shared" si="3"/>
        <v>65</v>
      </c>
    </row>
    <row r="26" spans="1:31" x14ac:dyDescent="0.25">
      <c r="A26" s="1" t="s">
        <v>71</v>
      </c>
      <c r="B26" s="3" t="s">
        <v>72</v>
      </c>
      <c r="C26" s="3">
        <v>4</v>
      </c>
      <c r="D26" s="3">
        <v>3</v>
      </c>
      <c r="E26" s="3">
        <v>2</v>
      </c>
      <c r="F26" s="3">
        <v>2</v>
      </c>
      <c r="G26" s="3">
        <v>3</v>
      </c>
      <c r="H26" s="3">
        <v>3</v>
      </c>
      <c r="I26" s="3">
        <v>3</v>
      </c>
      <c r="J26" s="3">
        <v>4</v>
      </c>
      <c r="K26" s="3">
        <v>2</v>
      </c>
      <c r="L26" s="3">
        <v>1</v>
      </c>
      <c r="M26" s="3">
        <v>1</v>
      </c>
      <c r="N26" s="3">
        <v>4</v>
      </c>
      <c r="O26" s="3">
        <v>3</v>
      </c>
      <c r="P26" s="3">
        <v>4</v>
      </c>
      <c r="Q26" s="3">
        <v>2</v>
      </c>
      <c r="R26" s="3">
        <v>4</v>
      </c>
      <c r="S26" s="3">
        <v>4</v>
      </c>
      <c r="T26" s="3">
        <v>4</v>
      </c>
      <c r="U26" s="3">
        <v>3</v>
      </c>
      <c r="V26" s="3">
        <v>4</v>
      </c>
      <c r="W26" s="1">
        <f t="shared" si="0"/>
        <v>60</v>
      </c>
      <c r="X26" s="1">
        <f t="shared" si="1"/>
        <v>80</v>
      </c>
      <c r="Y26" s="4">
        <f t="shared" si="2"/>
        <v>75</v>
      </c>
      <c r="Z26" s="5" t="s">
        <v>134</v>
      </c>
      <c r="AC26">
        <v>23</v>
      </c>
      <c r="AD26">
        <f>'Sebelum dan Grafik'!V24</f>
        <v>61</v>
      </c>
      <c r="AE26">
        <f t="shared" si="3"/>
        <v>60</v>
      </c>
    </row>
    <row r="27" spans="1:31" x14ac:dyDescent="0.25">
      <c r="A27" s="1" t="s">
        <v>73</v>
      </c>
      <c r="B27" s="3" t="s">
        <v>74</v>
      </c>
      <c r="C27" s="3">
        <v>3</v>
      </c>
      <c r="D27" s="3">
        <v>4</v>
      </c>
      <c r="E27" s="3">
        <v>2</v>
      </c>
      <c r="F27" s="3">
        <v>4</v>
      </c>
      <c r="G27" s="3">
        <v>3</v>
      </c>
      <c r="H27" s="3">
        <v>3</v>
      </c>
      <c r="I27" s="3">
        <v>2</v>
      </c>
      <c r="J27" s="3">
        <v>4</v>
      </c>
      <c r="K27" s="3">
        <v>2</v>
      </c>
      <c r="L27" s="3">
        <v>2</v>
      </c>
      <c r="M27" s="3">
        <v>2</v>
      </c>
      <c r="N27" s="3">
        <v>3</v>
      </c>
      <c r="O27" s="3">
        <v>3</v>
      </c>
      <c r="P27" s="3">
        <v>1</v>
      </c>
      <c r="Q27" s="3">
        <v>2</v>
      </c>
      <c r="R27" s="3">
        <v>3</v>
      </c>
      <c r="S27" s="3">
        <v>3</v>
      </c>
      <c r="T27" s="3">
        <v>4</v>
      </c>
      <c r="U27" s="3">
        <v>3</v>
      </c>
      <c r="V27" s="3">
        <v>4</v>
      </c>
      <c r="W27" s="1">
        <f t="shared" si="0"/>
        <v>57</v>
      </c>
      <c r="X27" s="1">
        <f t="shared" si="1"/>
        <v>80</v>
      </c>
      <c r="Y27" s="4">
        <f t="shared" si="2"/>
        <v>71.25</v>
      </c>
      <c r="Z27" s="5" t="s">
        <v>134</v>
      </c>
      <c r="AC27">
        <v>24</v>
      </c>
      <c r="AD27">
        <f>'Sebelum dan Grafik'!V25</f>
        <v>58</v>
      </c>
      <c r="AE27">
        <f t="shared" si="3"/>
        <v>57</v>
      </c>
    </row>
    <row r="28" spans="1:31" x14ac:dyDescent="0.25">
      <c r="A28" s="1" t="s">
        <v>75</v>
      </c>
      <c r="B28" s="3" t="s">
        <v>76</v>
      </c>
      <c r="C28" s="3">
        <v>3</v>
      </c>
      <c r="D28" s="3">
        <v>3</v>
      </c>
      <c r="E28" s="3">
        <v>4</v>
      </c>
      <c r="F28" s="3">
        <v>4</v>
      </c>
      <c r="G28" s="3">
        <v>3</v>
      </c>
      <c r="H28" s="3">
        <v>1</v>
      </c>
      <c r="I28" s="3">
        <v>1</v>
      </c>
      <c r="J28" s="3">
        <v>1</v>
      </c>
      <c r="K28" s="3">
        <v>2</v>
      </c>
      <c r="L28" s="3">
        <v>3</v>
      </c>
      <c r="M28" s="3">
        <v>2</v>
      </c>
      <c r="N28" s="3">
        <v>2</v>
      </c>
      <c r="O28" s="3">
        <v>3</v>
      </c>
      <c r="P28" s="3">
        <v>2</v>
      </c>
      <c r="Q28" s="3">
        <v>2</v>
      </c>
      <c r="R28" s="3">
        <v>2</v>
      </c>
      <c r="S28" s="3">
        <v>2</v>
      </c>
      <c r="T28" s="3">
        <v>2</v>
      </c>
      <c r="U28" s="3">
        <v>2</v>
      </c>
      <c r="V28" s="3">
        <v>4</v>
      </c>
      <c r="W28" s="1">
        <f t="shared" si="0"/>
        <v>48</v>
      </c>
      <c r="X28" s="1">
        <f t="shared" si="1"/>
        <v>80</v>
      </c>
      <c r="Y28" s="4">
        <f t="shared" si="2"/>
        <v>60</v>
      </c>
      <c r="Z28" s="5" t="s">
        <v>132</v>
      </c>
      <c r="AC28">
        <v>25</v>
      </c>
      <c r="AD28">
        <f>'Sebelum dan Grafik'!V26</f>
        <v>45</v>
      </c>
      <c r="AE28">
        <f t="shared" si="3"/>
        <v>48</v>
      </c>
    </row>
    <row r="29" spans="1:31" x14ac:dyDescent="0.25">
      <c r="A29" s="1" t="s">
        <v>77</v>
      </c>
      <c r="B29" s="3" t="s">
        <v>78</v>
      </c>
      <c r="C29" s="3">
        <v>3</v>
      </c>
      <c r="D29" s="3">
        <v>3</v>
      </c>
      <c r="E29" s="3">
        <v>3</v>
      </c>
      <c r="F29" s="3">
        <v>3</v>
      </c>
      <c r="G29" s="3">
        <v>3</v>
      </c>
      <c r="H29" s="3">
        <v>3</v>
      </c>
      <c r="I29" s="3">
        <v>3</v>
      </c>
      <c r="J29" s="3">
        <v>3</v>
      </c>
      <c r="K29" s="3">
        <v>2</v>
      </c>
      <c r="L29" s="3">
        <v>2</v>
      </c>
      <c r="M29" s="3">
        <v>3</v>
      </c>
      <c r="N29" s="3">
        <v>3</v>
      </c>
      <c r="O29" s="3">
        <v>3</v>
      </c>
      <c r="P29" s="3">
        <v>3</v>
      </c>
      <c r="Q29" s="3">
        <v>2</v>
      </c>
      <c r="R29" s="3">
        <v>4</v>
      </c>
      <c r="S29" s="3">
        <v>3</v>
      </c>
      <c r="T29" s="3">
        <v>4</v>
      </c>
      <c r="U29" s="3">
        <v>3</v>
      </c>
      <c r="V29" s="3">
        <v>4</v>
      </c>
      <c r="W29" s="1">
        <f t="shared" si="0"/>
        <v>60</v>
      </c>
      <c r="X29" s="1">
        <f t="shared" si="1"/>
        <v>80</v>
      </c>
      <c r="Y29" s="4">
        <f t="shared" si="2"/>
        <v>75</v>
      </c>
      <c r="Z29" s="5" t="s">
        <v>134</v>
      </c>
      <c r="AC29">
        <v>26</v>
      </c>
      <c r="AD29">
        <f>'Sebelum dan Grafik'!V27</f>
        <v>55</v>
      </c>
      <c r="AE29">
        <f t="shared" si="3"/>
        <v>60</v>
      </c>
    </row>
    <row r="30" spans="1:31" x14ac:dyDescent="0.25">
      <c r="A30" s="1" t="s">
        <v>79</v>
      </c>
      <c r="B30" s="3" t="s">
        <v>80</v>
      </c>
      <c r="C30" s="3">
        <v>3</v>
      </c>
      <c r="D30" s="3">
        <v>4</v>
      </c>
      <c r="E30" s="3">
        <v>3</v>
      </c>
      <c r="F30" s="3">
        <v>3</v>
      </c>
      <c r="G30" s="3">
        <v>3</v>
      </c>
      <c r="H30" s="3">
        <v>3</v>
      </c>
      <c r="I30" s="3">
        <v>3</v>
      </c>
      <c r="J30" s="3">
        <v>4</v>
      </c>
      <c r="K30" s="3">
        <v>2</v>
      </c>
      <c r="L30" s="3">
        <v>2</v>
      </c>
      <c r="M30" s="3">
        <v>2</v>
      </c>
      <c r="N30" s="3">
        <v>3</v>
      </c>
      <c r="O30" s="3">
        <v>3</v>
      </c>
      <c r="P30" s="3">
        <v>4</v>
      </c>
      <c r="Q30" s="3">
        <v>2</v>
      </c>
      <c r="R30" s="3">
        <v>3</v>
      </c>
      <c r="S30" s="3">
        <v>4</v>
      </c>
      <c r="T30" s="3">
        <v>4</v>
      </c>
      <c r="U30" s="3">
        <v>2</v>
      </c>
      <c r="V30" s="3">
        <v>4</v>
      </c>
      <c r="W30" s="1">
        <f t="shared" si="0"/>
        <v>61</v>
      </c>
      <c r="X30" s="1">
        <f t="shared" si="1"/>
        <v>80</v>
      </c>
      <c r="Y30" s="4">
        <f t="shared" si="2"/>
        <v>76.25</v>
      </c>
      <c r="Z30" s="5" t="s">
        <v>134</v>
      </c>
      <c r="AC30">
        <v>27</v>
      </c>
      <c r="AD30">
        <f>'Sebelum dan Grafik'!V28</f>
        <v>59</v>
      </c>
      <c r="AE30">
        <f t="shared" si="3"/>
        <v>61</v>
      </c>
    </row>
    <row r="31" spans="1:31" x14ac:dyDescent="0.25">
      <c r="A31" s="1" t="s">
        <v>81</v>
      </c>
      <c r="B31" s="3" t="s">
        <v>82</v>
      </c>
      <c r="C31" s="3">
        <v>4</v>
      </c>
      <c r="D31" s="3">
        <v>4</v>
      </c>
      <c r="E31" s="3">
        <v>2</v>
      </c>
      <c r="F31" s="3">
        <v>2</v>
      </c>
      <c r="G31" s="3">
        <v>3</v>
      </c>
      <c r="H31" s="3">
        <v>3</v>
      </c>
      <c r="I31" s="3">
        <v>2</v>
      </c>
      <c r="J31" s="3">
        <v>4</v>
      </c>
      <c r="K31" s="3">
        <v>3</v>
      </c>
      <c r="L31" s="3">
        <v>3</v>
      </c>
      <c r="M31" s="3">
        <v>2</v>
      </c>
      <c r="N31" s="3">
        <v>4</v>
      </c>
      <c r="O31" s="3">
        <v>3</v>
      </c>
      <c r="P31" s="3">
        <v>4</v>
      </c>
      <c r="Q31" s="3">
        <v>2</v>
      </c>
      <c r="R31" s="3">
        <v>3</v>
      </c>
      <c r="S31" s="3">
        <v>4</v>
      </c>
      <c r="T31" s="3">
        <v>4</v>
      </c>
      <c r="U31" s="3">
        <v>2</v>
      </c>
      <c r="V31" s="3">
        <v>4</v>
      </c>
      <c r="W31" s="1">
        <f t="shared" si="0"/>
        <v>62</v>
      </c>
      <c r="X31" s="1">
        <f t="shared" si="1"/>
        <v>80</v>
      </c>
      <c r="Y31" s="4">
        <f t="shared" si="2"/>
        <v>77.5</v>
      </c>
      <c r="Z31" s="5" t="s">
        <v>134</v>
      </c>
      <c r="AC31">
        <v>28</v>
      </c>
      <c r="AD31">
        <f>'Sebelum dan Grafik'!V29</f>
        <v>54</v>
      </c>
      <c r="AE31">
        <f t="shared" si="3"/>
        <v>62</v>
      </c>
    </row>
    <row r="32" spans="1:31" x14ac:dyDescent="0.25">
      <c r="A32" s="1" t="s">
        <v>83</v>
      </c>
      <c r="B32" s="3" t="s">
        <v>84</v>
      </c>
      <c r="C32" s="3">
        <v>4</v>
      </c>
      <c r="D32" s="3">
        <v>4</v>
      </c>
      <c r="E32" s="3">
        <v>2</v>
      </c>
      <c r="F32" s="3">
        <v>2</v>
      </c>
      <c r="G32" s="3">
        <v>3</v>
      </c>
      <c r="H32" s="3">
        <v>3</v>
      </c>
      <c r="I32" s="3">
        <v>2</v>
      </c>
      <c r="J32" s="3">
        <v>4</v>
      </c>
      <c r="K32" s="3">
        <v>3</v>
      </c>
      <c r="L32" s="3">
        <v>3</v>
      </c>
      <c r="M32" s="3">
        <v>2</v>
      </c>
      <c r="N32" s="3">
        <v>4</v>
      </c>
      <c r="O32" s="3">
        <v>3</v>
      </c>
      <c r="P32" s="3">
        <v>2</v>
      </c>
      <c r="Q32" s="3">
        <v>4</v>
      </c>
      <c r="R32" s="3">
        <v>3</v>
      </c>
      <c r="S32" s="3">
        <v>4</v>
      </c>
      <c r="T32" s="3">
        <v>2</v>
      </c>
      <c r="U32" s="3">
        <v>3</v>
      </c>
      <c r="V32" s="3">
        <v>4</v>
      </c>
      <c r="W32" s="1">
        <f t="shared" si="0"/>
        <v>61</v>
      </c>
      <c r="X32" s="1">
        <f t="shared" si="1"/>
        <v>80</v>
      </c>
      <c r="Y32" s="4">
        <f t="shared" si="2"/>
        <v>76.25</v>
      </c>
      <c r="Z32" s="5" t="s">
        <v>134</v>
      </c>
      <c r="AC32">
        <v>29</v>
      </c>
      <c r="AD32">
        <f>'Sebelum dan Grafik'!V30</f>
        <v>54</v>
      </c>
      <c r="AE32">
        <f t="shared" si="3"/>
        <v>61</v>
      </c>
    </row>
    <row r="33" spans="1:31" x14ac:dyDescent="0.25">
      <c r="A33" s="1" t="s">
        <v>85</v>
      </c>
      <c r="B33" s="3" t="s">
        <v>86</v>
      </c>
      <c r="C33" s="3">
        <v>4</v>
      </c>
      <c r="D33" s="3">
        <v>4</v>
      </c>
      <c r="E33" s="3">
        <v>4</v>
      </c>
      <c r="F33" s="3">
        <v>4</v>
      </c>
      <c r="G33" s="3">
        <v>3</v>
      </c>
      <c r="H33" s="3">
        <v>2</v>
      </c>
      <c r="I33" s="3">
        <v>1</v>
      </c>
      <c r="J33" s="3">
        <v>4</v>
      </c>
      <c r="K33" s="3">
        <v>1</v>
      </c>
      <c r="L33" s="3">
        <v>1</v>
      </c>
      <c r="M33" s="3">
        <v>1</v>
      </c>
      <c r="N33" s="3">
        <v>3</v>
      </c>
      <c r="O33" s="3">
        <v>2</v>
      </c>
      <c r="P33" s="3">
        <v>2</v>
      </c>
      <c r="Q33" s="3">
        <v>3</v>
      </c>
      <c r="R33" s="3">
        <v>2</v>
      </c>
      <c r="S33" s="3">
        <v>3</v>
      </c>
      <c r="T33" s="3">
        <v>3</v>
      </c>
      <c r="U33" s="3">
        <v>2</v>
      </c>
      <c r="V33" s="3">
        <v>3</v>
      </c>
      <c r="W33" s="1">
        <f t="shared" si="0"/>
        <v>52</v>
      </c>
      <c r="X33" s="1">
        <f t="shared" si="1"/>
        <v>80</v>
      </c>
      <c r="Y33" s="4">
        <f t="shared" si="2"/>
        <v>65</v>
      </c>
      <c r="Z33" s="5" t="s">
        <v>132</v>
      </c>
      <c r="AC33">
        <v>30</v>
      </c>
      <c r="AD33">
        <f>'Sebelum dan Grafik'!V31</f>
        <v>53</v>
      </c>
      <c r="AE33">
        <f t="shared" si="3"/>
        <v>52</v>
      </c>
    </row>
    <row r="34" spans="1:31" x14ac:dyDescent="0.25">
      <c r="A34" s="1" t="s">
        <v>87</v>
      </c>
      <c r="B34" s="3" t="s">
        <v>88</v>
      </c>
      <c r="C34" s="3">
        <v>4</v>
      </c>
      <c r="D34" s="3">
        <v>4</v>
      </c>
      <c r="E34" s="3">
        <v>3</v>
      </c>
      <c r="F34" s="3">
        <v>4</v>
      </c>
      <c r="G34" s="3">
        <v>3</v>
      </c>
      <c r="H34" s="3">
        <v>3</v>
      </c>
      <c r="I34" s="3">
        <v>2</v>
      </c>
      <c r="J34" s="3">
        <v>3</v>
      </c>
      <c r="K34" s="3">
        <v>3</v>
      </c>
      <c r="L34" s="3">
        <v>3</v>
      </c>
      <c r="M34" s="3">
        <v>3</v>
      </c>
      <c r="N34" s="3">
        <v>3</v>
      </c>
      <c r="O34" s="3">
        <v>2</v>
      </c>
      <c r="P34" s="3">
        <v>3</v>
      </c>
      <c r="Q34" s="3">
        <v>2</v>
      </c>
      <c r="R34" s="3">
        <v>3</v>
      </c>
      <c r="S34" s="3">
        <v>3</v>
      </c>
      <c r="T34" s="3">
        <v>3</v>
      </c>
      <c r="U34" s="3">
        <v>2</v>
      </c>
      <c r="V34" s="3">
        <v>3</v>
      </c>
      <c r="W34" s="1">
        <f t="shared" si="0"/>
        <v>59</v>
      </c>
      <c r="X34" s="1">
        <f t="shared" si="1"/>
        <v>80</v>
      </c>
      <c r="Y34" s="4">
        <f t="shared" si="2"/>
        <v>73.75</v>
      </c>
      <c r="Z34" s="5" t="s">
        <v>134</v>
      </c>
      <c r="AC34">
        <v>31</v>
      </c>
      <c r="AD34">
        <f>'Sebelum dan Grafik'!V32</f>
        <v>51</v>
      </c>
      <c r="AE34">
        <f t="shared" si="3"/>
        <v>59</v>
      </c>
    </row>
    <row r="35" spans="1:31" x14ac:dyDescent="0.25">
      <c r="A35" s="1" t="s">
        <v>89</v>
      </c>
      <c r="B35" s="3" t="s">
        <v>90</v>
      </c>
      <c r="C35" s="3">
        <v>3</v>
      </c>
      <c r="D35" s="3">
        <v>3</v>
      </c>
      <c r="E35" s="3">
        <v>3</v>
      </c>
      <c r="F35" s="3">
        <v>2</v>
      </c>
      <c r="G35" s="3">
        <v>3</v>
      </c>
      <c r="H35" s="3">
        <v>3</v>
      </c>
      <c r="I35" s="3">
        <v>3</v>
      </c>
      <c r="J35" s="3">
        <v>4</v>
      </c>
      <c r="K35" s="3">
        <v>1</v>
      </c>
      <c r="L35" s="3">
        <v>2</v>
      </c>
      <c r="M35" s="3">
        <v>2</v>
      </c>
      <c r="N35" s="3">
        <v>4</v>
      </c>
      <c r="O35" s="3">
        <v>3</v>
      </c>
      <c r="P35" s="3">
        <v>3</v>
      </c>
      <c r="Q35" s="3">
        <v>2</v>
      </c>
      <c r="R35" s="3">
        <v>3</v>
      </c>
      <c r="S35" s="3">
        <v>3</v>
      </c>
      <c r="T35" s="3">
        <v>3</v>
      </c>
      <c r="U35" s="3">
        <v>3</v>
      </c>
      <c r="V35" s="3">
        <v>4</v>
      </c>
      <c r="W35" s="1">
        <f t="shared" si="0"/>
        <v>57</v>
      </c>
      <c r="X35" s="1">
        <f t="shared" si="1"/>
        <v>80</v>
      </c>
      <c r="Y35" s="4">
        <f t="shared" si="2"/>
        <v>71.25</v>
      </c>
      <c r="Z35" s="5" t="s">
        <v>134</v>
      </c>
      <c r="AC35">
        <v>32</v>
      </c>
      <c r="AD35">
        <f>'Sebelum dan Grafik'!V33</f>
        <v>55</v>
      </c>
      <c r="AE35">
        <f t="shared" si="3"/>
        <v>57</v>
      </c>
    </row>
    <row r="36" spans="1:31" x14ac:dyDescent="0.25">
      <c r="A36" s="1" t="s">
        <v>91</v>
      </c>
      <c r="B36" s="3" t="s">
        <v>92</v>
      </c>
      <c r="C36" s="3">
        <v>4</v>
      </c>
      <c r="D36" s="3">
        <v>3</v>
      </c>
      <c r="E36" s="3">
        <v>2</v>
      </c>
      <c r="F36" s="3">
        <v>2</v>
      </c>
      <c r="G36" s="3">
        <v>3</v>
      </c>
      <c r="H36" s="3">
        <v>3</v>
      </c>
      <c r="I36" s="3">
        <v>1</v>
      </c>
      <c r="J36" s="3">
        <v>4</v>
      </c>
      <c r="K36" s="3">
        <v>2</v>
      </c>
      <c r="L36" s="3">
        <v>2</v>
      </c>
      <c r="M36" s="3">
        <v>2</v>
      </c>
      <c r="N36" s="3">
        <v>3</v>
      </c>
      <c r="O36" s="3">
        <v>3</v>
      </c>
      <c r="P36" s="3">
        <v>3</v>
      </c>
      <c r="Q36" s="3">
        <v>3</v>
      </c>
      <c r="R36" s="3">
        <v>3</v>
      </c>
      <c r="S36" s="3">
        <v>4</v>
      </c>
      <c r="T36" s="3">
        <v>4</v>
      </c>
      <c r="U36" s="3">
        <v>2</v>
      </c>
      <c r="V36" s="3">
        <v>4</v>
      </c>
      <c r="W36" s="1">
        <f t="shared" si="0"/>
        <v>57</v>
      </c>
      <c r="X36" s="1">
        <f t="shared" si="1"/>
        <v>80</v>
      </c>
      <c r="Y36" s="4">
        <f t="shared" si="2"/>
        <v>71.25</v>
      </c>
      <c r="Z36" s="5" t="s">
        <v>134</v>
      </c>
      <c r="AC36">
        <v>33</v>
      </c>
      <c r="AD36">
        <f>'Sebelum dan Grafik'!V34</f>
        <v>57</v>
      </c>
      <c r="AE36">
        <f t="shared" si="3"/>
        <v>57</v>
      </c>
    </row>
    <row r="37" spans="1:31" x14ac:dyDescent="0.25">
      <c r="A37" s="1" t="s">
        <v>93</v>
      </c>
      <c r="B37" s="3" t="s">
        <v>94</v>
      </c>
      <c r="C37" s="3">
        <v>3</v>
      </c>
      <c r="D37" s="3">
        <v>3</v>
      </c>
      <c r="E37" s="3">
        <v>2</v>
      </c>
      <c r="F37" s="3">
        <v>3</v>
      </c>
      <c r="G37" s="3">
        <v>3</v>
      </c>
      <c r="H37" s="3">
        <v>3</v>
      </c>
      <c r="I37" s="3">
        <v>3</v>
      </c>
      <c r="J37" s="3">
        <v>4</v>
      </c>
      <c r="K37" s="3">
        <v>2</v>
      </c>
      <c r="L37" s="3">
        <v>2</v>
      </c>
      <c r="M37" s="3">
        <v>2</v>
      </c>
      <c r="N37" s="3">
        <v>3</v>
      </c>
      <c r="O37" s="3">
        <v>3</v>
      </c>
      <c r="P37" s="3">
        <v>3</v>
      </c>
      <c r="Q37" s="3">
        <v>2</v>
      </c>
      <c r="R37" s="3">
        <v>3</v>
      </c>
      <c r="S37" s="3">
        <v>3</v>
      </c>
      <c r="T37" s="3">
        <v>3</v>
      </c>
      <c r="U37" s="3">
        <v>2</v>
      </c>
      <c r="V37" s="3">
        <v>3</v>
      </c>
      <c r="W37" s="1">
        <f t="shared" si="0"/>
        <v>55</v>
      </c>
      <c r="X37" s="1">
        <f t="shared" si="1"/>
        <v>80</v>
      </c>
      <c r="Y37" s="4">
        <f t="shared" si="2"/>
        <v>68.75</v>
      </c>
      <c r="Z37" s="5" t="s">
        <v>134</v>
      </c>
      <c r="AC37">
        <v>34</v>
      </c>
      <c r="AD37">
        <f>'Sebelum dan Grafik'!V35</f>
        <v>53</v>
      </c>
      <c r="AE37">
        <f t="shared" si="3"/>
        <v>55</v>
      </c>
    </row>
    <row r="38" spans="1:31" x14ac:dyDescent="0.25">
      <c r="A38" s="1" t="s">
        <v>95</v>
      </c>
      <c r="B38" s="3" t="s">
        <v>96</v>
      </c>
      <c r="C38" s="3">
        <v>2</v>
      </c>
      <c r="D38" s="3">
        <v>3</v>
      </c>
      <c r="E38" s="3">
        <v>2</v>
      </c>
      <c r="F38" s="3">
        <v>3</v>
      </c>
      <c r="G38" s="3">
        <v>3</v>
      </c>
      <c r="H38" s="3">
        <v>2</v>
      </c>
      <c r="I38" s="3">
        <v>2</v>
      </c>
      <c r="J38" s="3">
        <v>2</v>
      </c>
      <c r="K38" s="3">
        <v>2</v>
      </c>
      <c r="L38" s="3">
        <v>2</v>
      </c>
      <c r="M38" s="3">
        <v>3</v>
      </c>
      <c r="N38" s="3">
        <v>2</v>
      </c>
      <c r="O38" s="3">
        <v>2</v>
      </c>
      <c r="P38" s="3">
        <v>3</v>
      </c>
      <c r="Q38" s="3">
        <v>4</v>
      </c>
      <c r="R38" s="3">
        <v>4</v>
      </c>
      <c r="S38" s="3">
        <v>3</v>
      </c>
      <c r="T38" s="3">
        <v>2</v>
      </c>
      <c r="U38" s="3">
        <v>3</v>
      </c>
      <c r="V38" s="3">
        <v>3</v>
      </c>
      <c r="W38" s="1">
        <f t="shared" si="0"/>
        <v>52</v>
      </c>
      <c r="X38" s="1">
        <f t="shared" si="1"/>
        <v>80</v>
      </c>
      <c r="Y38" s="4">
        <f t="shared" si="2"/>
        <v>65</v>
      </c>
      <c r="Z38" s="5" t="s">
        <v>132</v>
      </c>
      <c r="AC38">
        <v>35</v>
      </c>
      <c r="AD38">
        <f>'Sebelum dan Grafik'!V36</f>
        <v>54</v>
      </c>
      <c r="AE38">
        <f t="shared" si="3"/>
        <v>52</v>
      </c>
    </row>
    <row r="39" spans="1:31" x14ac:dyDescent="0.25">
      <c r="A39" s="1" t="s">
        <v>97</v>
      </c>
      <c r="B39" s="3" t="s">
        <v>98</v>
      </c>
      <c r="C39" s="3">
        <v>3</v>
      </c>
      <c r="D39" s="3">
        <v>3</v>
      </c>
      <c r="E39" s="3">
        <v>2</v>
      </c>
      <c r="F39" s="3">
        <v>3</v>
      </c>
      <c r="G39" s="3">
        <v>3</v>
      </c>
      <c r="H39" s="3">
        <v>3</v>
      </c>
      <c r="I39" s="3">
        <v>3</v>
      </c>
      <c r="J39" s="3">
        <v>4</v>
      </c>
      <c r="K39" s="3">
        <v>2</v>
      </c>
      <c r="L39" s="3">
        <v>2</v>
      </c>
      <c r="M39" s="3">
        <v>2</v>
      </c>
      <c r="N39" s="3">
        <v>3</v>
      </c>
      <c r="O39" s="3">
        <v>3</v>
      </c>
      <c r="P39" s="3">
        <v>3</v>
      </c>
      <c r="Q39" s="3">
        <v>2</v>
      </c>
      <c r="R39" s="3">
        <v>3</v>
      </c>
      <c r="S39" s="3">
        <v>3</v>
      </c>
      <c r="T39" s="3">
        <v>3</v>
      </c>
      <c r="U39" s="3">
        <v>2</v>
      </c>
      <c r="V39" s="3">
        <v>3</v>
      </c>
      <c r="W39" s="1">
        <f t="shared" si="0"/>
        <v>55</v>
      </c>
      <c r="X39" s="1">
        <f t="shared" si="1"/>
        <v>80</v>
      </c>
      <c r="Y39" s="4">
        <f t="shared" si="2"/>
        <v>68.75</v>
      </c>
      <c r="Z39" s="5" t="s">
        <v>134</v>
      </c>
      <c r="AC39">
        <v>36</v>
      </c>
      <c r="AD39">
        <f>'Sebelum dan Grafik'!V37</f>
        <v>53</v>
      </c>
      <c r="AE39">
        <f t="shared" si="3"/>
        <v>55</v>
      </c>
    </row>
    <row r="40" spans="1:31" x14ac:dyDescent="0.25">
      <c r="A40" s="1" t="s">
        <v>99</v>
      </c>
      <c r="B40" s="3" t="s">
        <v>100</v>
      </c>
      <c r="C40" s="3">
        <v>3</v>
      </c>
      <c r="D40" s="3">
        <v>3</v>
      </c>
      <c r="E40" s="3">
        <v>2</v>
      </c>
      <c r="F40" s="3">
        <v>2</v>
      </c>
      <c r="G40" s="3">
        <v>3</v>
      </c>
      <c r="H40" s="3">
        <v>3</v>
      </c>
      <c r="I40" s="3">
        <v>2</v>
      </c>
      <c r="J40" s="3">
        <v>3</v>
      </c>
      <c r="K40" s="3">
        <v>1</v>
      </c>
      <c r="L40" s="3">
        <v>1</v>
      </c>
      <c r="M40" s="3">
        <v>1</v>
      </c>
      <c r="N40" s="3">
        <v>3</v>
      </c>
      <c r="O40" s="3">
        <v>3</v>
      </c>
      <c r="P40" s="3">
        <v>3</v>
      </c>
      <c r="Q40" s="3">
        <v>2</v>
      </c>
      <c r="R40" s="3">
        <v>3</v>
      </c>
      <c r="S40" s="3">
        <v>3</v>
      </c>
      <c r="T40" s="3">
        <v>3</v>
      </c>
      <c r="U40" s="3">
        <v>2</v>
      </c>
      <c r="V40" s="3">
        <v>3</v>
      </c>
      <c r="W40" s="1">
        <f t="shared" si="0"/>
        <v>49</v>
      </c>
      <c r="X40" s="1">
        <f t="shared" si="1"/>
        <v>80</v>
      </c>
      <c r="Y40" s="4">
        <f t="shared" si="2"/>
        <v>61.250000000000007</v>
      </c>
      <c r="Z40" s="5" t="s">
        <v>132</v>
      </c>
      <c r="AC40">
        <v>37</v>
      </c>
      <c r="AD40">
        <f>'Sebelum dan Grafik'!V38</f>
        <v>48</v>
      </c>
      <c r="AE40">
        <f t="shared" si="3"/>
        <v>49</v>
      </c>
    </row>
    <row r="41" spans="1:31" x14ac:dyDescent="0.25">
      <c r="A41" s="1" t="s">
        <v>101</v>
      </c>
      <c r="B41" s="3" t="s">
        <v>102</v>
      </c>
      <c r="C41" s="3">
        <v>3</v>
      </c>
      <c r="D41" s="3">
        <v>3</v>
      </c>
      <c r="E41" s="3">
        <v>3</v>
      </c>
      <c r="F41" s="3">
        <v>3</v>
      </c>
      <c r="G41" s="3">
        <v>3</v>
      </c>
      <c r="H41" s="3">
        <v>3</v>
      </c>
      <c r="I41" s="3">
        <v>3</v>
      </c>
      <c r="J41" s="3">
        <v>3</v>
      </c>
      <c r="K41" s="3">
        <v>2</v>
      </c>
      <c r="L41" s="3">
        <v>2</v>
      </c>
      <c r="M41" s="3">
        <v>3</v>
      </c>
      <c r="N41" s="3">
        <v>3</v>
      </c>
      <c r="O41" s="3">
        <v>3</v>
      </c>
      <c r="P41" s="3">
        <v>3</v>
      </c>
      <c r="Q41" s="3">
        <v>2</v>
      </c>
      <c r="R41" s="3">
        <v>4</v>
      </c>
      <c r="S41" s="3">
        <v>3</v>
      </c>
      <c r="T41" s="3">
        <v>4</v>
      </c>
      <c r="U41" s="3">
        <v>3</v>
      </c>
      <c r="V41" s="3">
        <v>4</v>
      </c>
      <c r="W41" s="1">
        <f t="shared" si="0"/>
        <v>60</v>
      </c>
      <c r="X41" s="1">
        <f t="shared" si="1"/>
        <v>80</v>
      </c>
      <c r="Y41" s="4">
        <f t="shared" si="2"/>
        <v>75</v>
      </c>
      <c r="Z41" s="5" t="s">
        <v>134</v>
      </c>
      <c r="AC41">
        <v>38</v>
      </c>
      <c r="AD41">
        <f>'Sebelum dan Grafik'!V39</f>
        <v>55</v>
      </c>
      <c r="AE41">
        <f t="shared" si="3"/>
        <v>60</v>
      </c>
    </row>
    <row r="42" spans="1:31" x14ac:dyDescent="0.25">
      <c r="A42" s="1" t="s">
        <v>103</v>
      </c>
      <c r="B42" s="3" t="s">
        <v>104</v>
      </c>
      <c r="C42" s="3">
        <v>4</v>
      </c>
      <c r="D42" s="3">
        <v>4</v>
      </c>
      <c r="E42" s="3">
        <v>2</v>
      </c>
      <c r="F42" s="3">
        <v>2</v>
      </c>
      <c r="G42" s="3">
        <v>3</v>
      </c>
      <c r="H42" s="3">
        <v>4</v>
      </c>
      <c r="I42" s="3">
        <v>3</v>
      </c>
      <c r="J42" s="3">
        <v>4</v>
      </c>
      <c r="K42" s="3">
        <v>3</v>
      </c>
      <c r="L42" s="3">
        <v>3</v>
      </c>
      <c r="M42" s="3">
        <v>4</v>
      </c>
      <c r="N42" s="3">
        <v>4</v>
      </c>
      <c r="O42" s="3">
        <v>3</v>
      </c>
      <c r="P42" s="3">
        <v>3</v>
      </c>
      <c r="Q42" s="3">
        <v>2</v>
      </c>
      <c r="R42" s="3">
        <v>2</v>
      </c>
      <c r="S42" s="3">
        <v>4</v>
      </c>
      <c r="T42" s="3">
        <v>4</v>
      </c>
      <c r="U42" s="3">
        <v>4</v>
      </c>
      <c r="V42" s="3">
        <v>4</v>
      </c>
      <c r="W42" s="1">
        <f t="shared" si="0"/>
        <v>66</v>
      </c>
      <c r="X42" s="1">
        <f t="shared" si="1"/>
        <v>80</v>
      </c>
      <c r="Y42" s="4">
        <f t="shared" si="2"/>
        <v>82.5</v>
      </c>
      <c r="Z42" s="5" t="s">
        <v>134</v>
      </c>
      <c r="AC42">
        <v>39</v>
      </c>
      <c r="AD42">
        <f>'Sebelum dan Grafik'!V40</f>
        <v>61</v>
      </c>
      <c r="AE42">
        <f t="shared" si="3"/>
        <v>66</v>
      </c>
    </row>
    <row r="43" spans="1:31" x14ac:dyDescent="0.25">
      <c r="A43" s="1" t="s">
        <v>105</v>
      </c>
      <c r="B43" s="3" t="s">
        <v>106</v>
      </c>
      <c r="C43" s="3">
        <v>3</v>
      </c>
      <c r="D43" s="3">
        <v>3</v>
      </c>
      <c r="E43" s="3">
        <v>2</v>
      </c>
      <c r="F43" s="3">
        <v>2</v>
      </c>
      <c r="G43" s="3">
        <v>3</v>
      </c>
      <c r="H43" s="3">
        <v>2</v>
      </c>
      <c r="I43" s="3">
        <v>2</v>
      </c>
      <c r="J43" s="3">
        <v>4</v>
      </c>
      <c r="K43" s="3">
        <v>2</v>
      </c>
      <c r="L43" s="3">
        <v>2</v>
      </c>
      <c r="M43" s="3">
        <v>3</v>
      </c>
      <c r="N43" s="3">
        <v>3</v>
      </c>
      <c r="O43" s="3">
        <v>3</v>
      </c>
      <c r="P43" s="3">
        <v>3</v>
      </c>
      <c r="Q43" s="3">
        <v>3</v>
      </c>
      <c r="R43" s="3">
        <v>3</v>
      </c>
      <c r="S43" s="3">
        <v>3</v>
      </c>
      <c r="T43" s="3">
        <v>3</v>
      </c>
      <c r="U43" s="3">
        <v>3</v>
      </c>
      <c r="V43" s="3">
        <v>3</v>
      </c>
      <c r="W43" s="1">
        <f t="shared" si="0"/>
        <v>55</v>
      </c>
      <c r="X43" s="1">
        <f t="shared" si="1"/>
        <v>80</v>
      </c>
      <c r="Y43" s="4">
        <f t="shared" si="2"/>
        <v>68.75</v>
      </c>
      <c r="Z43" s="5" t="s">
        <v>134</v>
      </c>
      <c r="AC43">
        <v>40</v>
      </c>
      <c r="AD43">
        <f>'Sebelum dan Grafik'!V41</f>
        <v>53</v>
      </c>
      <c r="AE43">
        <f t="shared" si="3"/>
        <v>55</v>
      </c>
    </row>
    <row r="44" spans="1:31" x14ac:dyDescent="0.25">
      <c r="A44" s="1" t="s">
        <v>107</v>
      </c>
      <c r="B44" s="3" t="s">
        <v>108</v>
      </c>
      <c r="C44" s="3">
        <v>4</v>
      </c>
      <c r="D44" s="3">
        <v>4</v>
      </c>
      <c r="E44" s="3">
        <v>2</v>
      </c>
      <c r="F44" s="3">
        <v>3</v>
      </c>
      <c r="G44" s="3">
        <v>3</v>
      </c>
      <c r="H44" s="3">
        <v>3</v>
      </c>
      <c r="I44" s="3">
        <v>4</v>
      </c>
      <c r="J44" s="3">
        <v>3</v>
      </c>
      <c r="K44" s="3">
        <v>2</v>
      </c>
      <c r="L44" s="3">
        <v>2</v>
      </c>
      <c r="M44" s="3">
        <v>3</v>
      </c>
      <c r="N44" s="3">
        <v>4</v>
      </c>
      <c r="O44" s="3">
        <v>3</v>
      </c>
      <c r="P44" s="3">
        <v>4</v>
      </c>
      <c r="Q44" s="3">
        <v>2</v>
      </c>
      <c r="R44" s="3">
        <v>4</v>
      </c>
      <c r="S44" s="3">
        <v>4</v>
      </c>
      <c r="T44" s="3">
        <v>4</v>
      </c>
      <c r="U44" s="3">
        <v>2</v>
      </c>
      <c r="V44" s="3">
        <v>4</v>
      </c>
      <c r="W44" s="1">
        <f t="shared" si="0"/>
        <v>64</v>
      </c>
      <c r="X44" s="1">
        <f t="shared" si="1"/>
        <v>80</v>
      </c>
      <c r="Y44" s="4">
        <f t="shared" si="2"/>
        <v>80</v>
      </c>
      <c r="Z44" s="5" t="s">
        <v>134</v>
      </c>
      <c r="AC44">
        <v>41</v>
      </c>
      <c r="AD44">
        <f>'Sebelum dan Grafik'!V42</f>
        <v>60</v>
      </c>
      <c r="AE44">
        <f t="shared" si="3"/>
        <v>64</v>
      </c>
    </row>
    <row r="45" spans="1:31" x14ac:dyDescent="0.25">
      <c r="A45" s="1" t="s">
        <v>109</v>
      </c>
      <c r="B45" s="3" t="s">
        <v>110</v>
      </c>
      <c r="C45" s="3">
        <v>2</v>
      </c>
      <c r="D45" s="3">
        <v>3</v>
      </c>
      <c r="E45" s="3">
        <v>2</v>
      </c>
      <c r="F45" s="3">
        <v>3</v>
      </c>
      <c r="G45" s="3">
        <v>3</v>
      </c>
      <c r="H45" s="3">
        <v>2</v>
      </c>
      <c r="I45" s="3">
        <v>2</v>
      </c>
      <c r="J45" s="3">
        <v>2</v>
      </c>
      <c r="K45" s="3">
        <v>2</v>
      </c>
      <c r="L45" s="3">
        <v>2</v>
      </c>
      <c r="M45" s="3">
        <v>3</v>
      </c>
      <c r="N45" s="3">
        <v>2</v>
      </c>
      <c r="O45" s="3">
        <v>2</v>
      </c>
      <c r="P45" s="3">
        <v>3</v>
      </c>
      <c r="Q45" s="3">
        <v>4</v>
      </c>
      <c r="R45" s="3">
        <v>4</v>
      </c>
      <c r="S45" s="3">
        <v>3</v>
      </c>
      <c r="T45" s="3">
        <v>2</v>
      </c>
      <c r="U45" s="3">
        <v>3</v>
      </c>
      <c r="V45" s="3">
        <v>3</v>
      </c>
      <c r="W45" s="1">
        <f t="shared" si="0"/>
        <v>52</v>
      </c>
      <c r="X45" s="1">
        <f t="shared" si="1"/>
        <v>80</v>
      </c>
      <c r="Y45" s="4">
        <f t="shared" si="2"/>
        <v>65</v>
      </c>
      <c r="Z45" s="5" t="s">
        <v>132</v>
      </c>
      <c r="AC45">
        <v>42</v>
      </c>
      <c r="AD45">
        <f>'Sebelum dan Grafik'!V43</f>
        <v>55</v>
      </c>
      <c r="AE45">
        <f t="shared" si="3"/>
        <v>52</v>
      </c>
    </row>
    <row r="46" spans="1:31" x14ac:dyDescent="0.25">
      <c r="A46" s="1" t="s">
        <v>111</v>
      </c>
      <c r="B46" s="3" t="s">
        <v>112</v>
      </c>
      <c r="C46" s="3">
        <v>4</v>
      </c>
      <c r="D46" s="3">
        <v>3</v>
      </c>
      <c r="E46" s="3">
        <v>2</v>
      </c>
      <c r="F46" s="3">
        <v>1</v>
      </c>
      <c r="G46" s="3">
        <v>3</v>
      </c>
      <c r="H46" s="3">
        <v>3</v>
      </c>
      <c r="I46" s="3">
        <v>4</v>
      </c>
      <c r="J46" s="3">
        <v>3</v>
      </c>
      <c r="K46" s="3">
        <v>4</v>
      </c>
      <c r="L46" s="3">
        <v>2</v>
      </c>
      <c r="M46" s="3">
        <v>3</v>
      </c>
      <c r="N46" s="3">
        <v>4</v>
      </c>
      <c r="O46" s="3">
        <v>4</v>
      </c>
      <c r="P46" s="3">
        <v>3</v>
      </c>
      <c r="Q46" s="3">
        <v>4</v>
      </c>
      <c r="R46" s="3">
        <v>4</v>
      </c>
      <c r="S46" s="3">
        <v>4</v>
      </c>
      <c r="T46" s="3">
        <v>4</v>
      </c>
      <c r="U46" s="3">
        <v>3</v>
      </c>
      <c r="V46" s="3">
        <v>4</v>
      </c>
      <c r="W46" s="1">
        <f t="shared" si="0"/>
        <v>66</v>
      </c>
      <c r="X46" s="1">
        <f t="shared" si="1"/>
        <v>80</v>
      </c>
      <c r="Y46" s="4">
        <f t="shared" si="2"/>
        <v>82.5</v>
      </c>
      <c r="Z46" s="5" t="s">
        <v>134</v>
      </c>
      <c r="AC46">
        <v>43</v>
      </c>
      <c r="AD46">
        <f>'Sebelum dan Grafik'!V44</f>
        <v>53</v>
      </c>
      <c r="AE46">
        <f t="shared" si="3"/>
        <v>66</v>
      </c>
    </row>
    <row r="47" spans="1:31" x14ac:dyDescent="0.25">
      <c r="A47" s="1" t="s">
        <v>113</v>
      </c>
      <c r="B47" s="3" t="s">
        <v>114</v>
      </c>
      <c r="C47" s="3">
        <v>3</v>
      </c>
      <c r="D47" s="3">
        <v>3</v>
      </c>
      <c r="E47" s="3">
        <v>3</v>
      </c>
      <c r="F47" s="3">
        <v>2</v>
      </c>
      <c r="G47" s="3">
        <v>3</v>
      </c>
      <c r="H47" s="3">
        <v>3</v>
      </c>
      <c r="I47" s="3">
        <v>1</v>
      </c>
      <c r="J47" s="3">
        <v>2</v>
      </c>
      <c r="K47" s="3">
        <v>2</v>
      </c>
      <c r="L47" s="3">
        <v>1</v>
      </c>
      <c r="M47" s="3">
        <v>3</v>
      </c>
      <c r="N47" s="3">
        <v>3</v>
      </c>
      <c r="O47" s="3">
        <v>2</v>
      </c>
      <c r="P47" s="3">
        <v>3</v>
      </c>
      <c r="Q47" s="3">
        <v>1</v>
      </c>
      <c r="R47" s="3">
        <v>1</v>
      </c>
      <c r="S47" s="3">
        <v>3</v>
      </c>
      <c r="T47" s="3">
        <v>3</v>
      </c>
      <c r="U47" s="3">
        <v>3</v>
      </c>
      <c r="V47" s="3">
        <v>2</v>
      </c>
      <c r="W47" s="1">
        <f t="shared" si="0"/>
        <v>47</v>
      </c>
      <c r="X47" s="1">
        <f t="shared" si="1"/>
        <v>80</v>
      </c>
      <c r="Y47" s="4">
        <f t="shared" si="2"/>
        <v>58.75</v>
      </c>
      <c r="Z47" s="5" t="s">
        <v>132</v>
      </c>
      <c r="AC47">
        <v>44</v>
      </c>
      <c r="AD47">
        <f>'Sebelum dan Grafik'!V45</f>
        <v>46</v>
      </c>
      <c r="AE47">
        <f t="shared" si="3"/>
        <v>47</v>
      </c>
    </row>
    <row r="48" spans="1:31" x14ac:dyDescent="0.25">
      <c r="A48" s="1"/>
      <c r="B48" s="3" t="s">
        <v>22</v>
      </c>
      <c r="C48" s="1">
        <f>SUM(C4:C47)</f>
        <v>145</v>
      </c>
      <c r="D48" s="1">
        <f t="shared" ref="D48:W48" si="4">SUM(D4:D47)</f>
        <v>143</v>
      </c>
      <c r="E48" s="1">
        <f t="shared" si="4"/>
        <v>104</v>
      </c>
      <c r="F48" s="1">
        <f t="shared" si="4"/>
        <v>126</v>
      </c>
      <c r="G48" s="1">
        <f t="shared" si="4"/>
        <v>134</v>
      </c>
      <c r="H48" s="1">
        <f t="shared" si="4"/>
        <v>122</v>
      </c>
      <c r="I48" s="1">
        <f t="shared" si="4"/>
        <v>104</v>
      </c>
      <c r="J48" s="1">
        <f t="shared" si="4"/>
        <v>153</v>
      </c>
      <c r="K48" s="1">
        <f t="shared" si="4"/>
        <v>86</v>
      </c>
      <c r="L48" s="1">
        <f t="shared" si="4"/>
        <v>80</v>
      </c>
      <c r="M48" s="1">
        <f t="shared" si="4"/>
        <v>93</v>
      </c>
      <c r="N48" s="1">
        <f t="shared" si="4"/>
        <v>141</v>
      </c>
      <c r="O48" s="1">
        <f t="shared" si="4"/>
        <v>123</v>
      </c>
      <c r="P48" s="1">
        <f t="shared" si="4"/>
        <v>128</v>
      </c>
      <c r="Q48" s="1">
        <f t="shared" si="4"/>
        <v>103</v>
      </c>
      <c r="R48" s="1">
        <f t="shared" si="4"/>
        <v>140</v>
      </c>
      <c r="S48" s="1">
        <f t="shared" si="4"/>
        <v>145</v>
      </c>
      <c r="T48" s="1">
        <f t="shared" si="4"/>
        <v>142</v>
      </c>
      <c r="U48" s="1">
        <f t="shared" si="4"/>
        <v>116</v>
      </c>
      <c r="V48" s="1">
        <f t="shared" si="4"/>
        <v>154</v>
      </c>
      <c r="W48" s="1">
        <f t="shared" si="4"/>
        <v>2482</v>
      </c>
      <c r="X48" s="1"/>
      <c r="Y48" s="1"/>
      <c r="Z48" s="5"/>
    </row>
    <row r="49" spans="1:26" x14ac:dyDescent="0.25">
      <c r="A49" s="1"/>
      <c r="B49" s="3" t="s">
        <v>115</v>
      </c>
      <c r="C49" s="1">
        <f>4*44</f>
        <v>176</v>
      </c>
      <c r="D49" s="1">
        <f t="shared" ref="D49:V49" si="5">4*44</f>
        <v>176</v>
      </c>
      <c r="E49" s="1">
        <f t="shared" si="5"/>
        <v>176</v>
      </c>
      <c r="F49" s="1">
        <f t="shared" si="5"/>
        <v>176</v>
      </c>
      <c r="G49" s="1">
        <f t="shared" si="5"/>
        <v>176</v>
      </c>
      <c r="H49" s="1">
        <f t="shared" si="5"/>
        <v>176</v>
      </c>
      <c r="I49" s="1">
        <f t="shared" si="5"/>
        <v>176</v>
      </c>
      <c r="J49" s="1">
        <f t="shared" si="5"/>
        <v>176</v>
      </c>
      <c r="K49" s="1">
        <f t="shared" si="5"/>
        <v>176</v>
      </c>
      <c r="L49" s="1">
        <f t="shared" si="5"/>
        <v>176</v>
      </c>
      <c r="M49" s="1">
        <f t="shared" si="5"/>
        <v>176</v>
      </c>
      <c r="N49" s="1">
        <f t="shared" si="5"/>
        <v>176</v>
      </c>
      <c r="O49" s="1">
        <f t="shared" si="5"/>
        <v>176</v>
      </c>
      <c r="P49" s="1">
        <f t="shared" si="5"/>
        <v>176</v>
      </c>
      <c r="Q49" s="1">
        <f t="shared" si="5"/>
        <v>176</v>
      </c>
      <c r="R49" s="1">
        <f t="shared" si="5"/>
        <v>176</v>
      </c>
      <c r="S49" s="1">
        <f t="shared" si="5"/>
        <v>176</v>
      </c>
      <c r="T49" s="1">
        <f t="shared" si="5"/>
        <v>176</v>
      </c>
      <c r="U49" s="1">
        <f t="shared" si="5"/>
        <v>176</v>
      </c>
      <c r="V49" s="1">
        <f t="shared" si="5"/>
        <v>176</v>
      </c>
      <c r="W49" s="1"/>
      <c r="X49" s="1"/>
      <c r="Y49" s="1"/>
      <c r="Z49" s="5"/>
    </row>
    <row r="50" spans="1:26" x14ac:dyDescent="0.25">
      <c r="A50" s="1"/>
      <c r="B50" s="3" t="s">
        <v>24</v>
      </c>
      <c r="C50" s="4">
        <f>C48/C49*100</f>
        <v>82.38636363636364</v>
      </c>
      <c r="D50" s="4">
        <f t="shared" ref="D50:V50" si="6">D48/D49*100</f>
        <v>81.25</v>
      </c>
      <c r="E50" s="4">
        <f t="shared" si="6"/>
        <v>59.090909090909093</v>
      </c>
      <c r="F50" s="4">
        <f t="shared" si="6"/>
        <v>71.590909090909093</v>
      </c>
      <c r="G50" s="4">
        <f t="shared" si="6"/>
        <v>76.13636363636364</v>
      </c>
      <c r="H50" s="4">
        <f t="shared" si="6"/>
        <v>69.318181818181827</v>
      </c>
      <c r="I50" s="4">
        <f t="shared" si="6"/>
        <v>59.090909090909093</v>
      </c>
      <c r="J50" s="4">
        <f t="shared" si="6"/>
        <v>86.931818181818173</v>
      </c>
      <c r="K50" s="4">
        <f t="shared" si="6"/>
        <v>48.863636363636367</v>
      </c>
      <c r="L50" s="4">
        <f t="shared" si="6"/>
        <v>45.454545454545453</v>
      </c>
      <c r="M50" s="4">
        <f t="shared" si="6"/>
        <v>52.840909090909093</v>
      </c>
      <c r="N50" s="4">
        <f t="shared" si="6"/>
        <v>80.11363636363636</v>
      </c>
      <c r="O50" s="4">
        <f t="shared" si="6"/>
        <v>69.88636363636364</v>
      </c>
      <c r="P50" s="4">
        <f t="shared" si="6"/>
        <v>72.727272727272734</v>
      </c>
      <c r="Q50" s="4">
        <f t="shared" si="6"/>
        <v>58.522727272727273</v>
      </c>
      <c r="R50" s="4">
        <f t="shared" si="6"/>
        <v>79.545454545454547</v>
      </c>
      <c r="S50" s="4">
        <f t="shared" si="6"/>
        <v>82.38636363636364</v>
      </c>
      <c r="T50" s="4">
        <f t="shared" si="6"/>
        <v>80.681818181818173</v>
      </c>
      <c r="U50" s="4">
        <f t="shared" si="6"/>
        <v>65.909090909090907</v>
      </c>
      <c r="V50" s="4">
        <f t="shared" si="6"/>
        <v>87.5</v>
      </c>
      <c r="W50" s="1"/>
      <c r="X50" s="1"/>
      <c r="Y50" s="1"/>
      <c r="Z50" s="5"/>
    </row>
    <row r="51" spans="1:26" x14ac:dyDescent="0.25">
      <c r="A51" s="1"/>
      <c r="B51" s="1"/>
      <c r="C51" s="3" t="str">
        <f>IF(AND(C50&lt;=100,C50:C50&gt;=76),"Sangat Setuju",IF(AND(C50&lt;=75,C50&gt;=51),"Setuju",IF(AND(C50&lt;=50,C50&gt;=26),"Kurang Setuju",IF(AND(C50&lt;=25,C50&gt;=0),"Tidak Setuju"))))</f>
        <v>Sangat Setuju</v>
      </c>
      <c r="D51" s="3" t="str">
        <f t="shared" ref="D51:V51" si="7">IF(AND(D50&lt;=100,D50:D50&gt;=76),"Sangat Setuju",IF(AND(D50&lt;=75,D50&gt;=51),"Setuju",IF(AND(D50&lt;=50,D50&gt;=26),"Kurang Setuju",IF(AND(D50&lt;=25,D50&gt;=0),"Tidak Setuju"))))</f>
        <v>Sangat Setuju</v>
      </c>
      <c r="E51" s="3" t="str">
        <f t="shared" si="7"/>
        <v>Setuju</v>
      </c>
      <c r="F51" s="3" t="str">
        <f t="shared" si="7"/>
        <v>Setuju</v>
      </c>
      <c r="G51" s="3" t="str">
        <f t="shared" si="7"/>
        <v>Sangat Setuju</v>
      </c>
      <c r="H51" s="3" t="str">
        <f t="shared" si="7"/>
        <v>Setuju</v>
      </c>
      <c r="I51" s="3" t="str">
        <f t="shared" si="7"/>
        <v>Setuju</v>
      </c>
      <c r="J51" s="3" t="str">
        <f t="shared" si="7"/>
        <v>Sangat Setuju</v>
      </c>
      <c r="K51" s="3" t="str">
        <f t="shared" si="7"/>
        <v>Kurang Setuju</v>
      </c>
      <c r="L51" s="3" t="str">
        <f t="shared" si="7"/>
        <v>Kurang Setuju</v>
      </c>
      <c r="M51" s="3" t="str">
        <f t="shared" si="7"/>
        <v>Setuju</v>
      </c>
      <c r="N51" s="3" t="str">
        <f t="shared" si="7"/>
        <v>Sangat Setuju</v>
      </c>
      <c r="O51" s="3" t="str">
        <f t="shared" si="7"/>
        <v>Setuju</v>
      </c>
      <c r="P51" s="3" t="str">
        <f t="shared" si="7"/>
        <v>Setuju</v>
      </c>
      <c r="Q51" s="3" t="str">
        <f t="shared" si="7"/>
        <v>Setuju</v>
      </c>
      <c r="R51" s="3" t="str">
        <f t="shared" si="7"/>
        <v>Sangat Setuju</v>
      </c>
      <c r="S51" s="3" t="str">
        <f t="shared" si="7"/>
        <v>Sangat Setuju</v>
      </c>
      <c r="T51" s="3" t="str">
        <f t="shared" si="7"/>
        <v>Sangat Setuju</v>
      </c>
      <c r="U51" s="3" t="str">
        <f t="shared" si="7"/>
        <v>Setuju</v>
      </c>
      <c r="V51" s="3" t="str">
        <f t="shared" si="7"/>
        <v>Sangat Setuju</v>
      </c>
      <c r="W51" s="1"/>
      <c r="X51" s="1"/>
      <c r="Y51" s="1"/>
      <c r="Z51" s="1"/>
    </row>
    <row r="52" spans="1:26" x14ac:dyDescent="0.25">
      <c r="A52" s="1"/>
      <c r="B52" s="3" t="s">
        <v>116</v>
      </c>
      <c r="C52" s="4">
        <f>AVERAGE(C50:V50)</f>
        <v>70.511363636363654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B53" s="6"/>
    </row>
    <row r="57" spans="1:26" x14ac:dyDescent="0.25">
      <c r="C57" t="s">
        <v>117</v>
      </c>
      <c r="D57">
        <v>4</v>
      </c>
      <c r="E57" t="s">
        <v>118</v>
      </c>
    </row>
    <row r="58" spans="1:26" x14ac:dyDescent="0.25">
      <c r="C58" t="s">
        <v>119</v>
      </c>
      <c r="D58">
        <v>3</v>
      </c>
      <c r="E58" t="s">
        <v>120</v>
      </c>
    </row>
    <row r="59" spans="1:26" x14ac:dyDescent="0.25">
      <c r="C59" t="s">
        <v>121</v>
      </c>
      <c r="D59">
        <v>2</v>
      </c>
      <c r="E59" t="s">
        <v>122</v>
      </c>
    </row>
    <row r="60" spans="1:26" x14ac:dyDescent="0.25">
      <c r="C60" t="s">
        <v>123</v>
      </c>
      <c r="D60">
        <v>1</v>
      </c>
      <c r="E60" t="s">
        <v>124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topLeftCell="Q1" zoomScale="69" zoomScaleNormal="69" workbookViewId="0">
      <selection activeCell="AD14" sqref="AD14"/>
    </sheetView>
  </sheetViews>
  <sheetFormatPr defaultRowHeight="15" x14ac:dyDescent="0.25"/>
  <cols>
    <col min="1" max="1" width="13" customWidth="1"/>
    <col min="28" max="28" width="23" customWidth="1"/>
    <col min="29" max="29" width="25.5703125" customWidth="1"/>
    <col min="31" max="31" width="10.7109375" customWidth="1"/>
  </cols>
  <sheetData>
    <row r="1" spans="1:3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1" t="s">
        <v>125</v>
      </c>
      <c r="W1" s="1" t="s">
        <v>126</v>
      </c>
      <c r="X1" s="1" t="s">
        <v>24</v>
      </c>
    </row>
    <row r="2" spans="1:31" x14ac:dyDescent="0.25">
      <c r="A2" s="3" t="s">
        <v>26</v>
      </c>
      <c r="B2" s="3">
        <v>3</v>
      </c>
      <c r="C2" s="3">
        <v>4</v>
      </c>
      <c r="D2" s="3">
        <v>2</v>
      </c>
      <c r="E2" s="3">
        <v>4</v>
      </c>
      <c r="F2" s="3">
        <v>3</v>
      </c>
      <c r="G2" s="3">
        <v>1</v>
      </c>
      <c r="H2" s="3">
        <v>3</v>
      </c>
      <c r="I2" s="3">
        <v>2</v>
      </c>
      <c r="J2" s="3">
        <v>4</v>
      </c>
      <c r="K2" s="3">
        <v>3</v>
      </c>
      <c r="L2" s="3">
        <v>2</v>
      </c>
      <c r="M2" s="3">
        <v>3</v>
      </c>
      <c r="N2" s="3">
        <v>3</v>
      </c>
      <c r="O2" s="3">
        <v>4</v>
      </c>
      <c r="P2" s="3">
        <v>3</v>
      </c>
      <c r="Q2" s="3">
        <v>2</v>
      </c>
      <c r="R2" s="3">
        <v>3</v>
      </c>
      <c r="S2" s="3">
        <v>4</v>
      </c>
      <c r="T2" s="3">
        <v>2</v>
      </c>
      <c r="U2" s="3">
        <v>2</v>
      </c>
      <c r="V2" s="1">
        <f>SUM(B2:U2)</f>
        <v>57</v>
      </c>
      <c r="W2" s="1">
        <f>4*20</f>
        <v>80</v>
      </c>
      <c r="X2" s="4">
        <f>V2/W2*100</f>
        <v>71.25</v>
      </c>
      <c r="Y2" s="5" t="s">
        <v>134</v>
      </c>
      <c r="Z2">
        <v>57</v>
      </c>
    </row>
    <row r="3" spans="1:31" x14ac:dyDescent="0.25">
      <c r="A3" s="3" t="s">
        <v>29</v>
      </c>
      <c r="B3" s="3">
        <v>3</v>
      </c>
      <c r="C3" s="3">
        <v>3</v>
      </c>
      <c r="D3" s="3">
        <v>2</v>
      </c>
      <c r="E3" s="3">
        <v>3</v>
      </c>
      <c r="F3" s="3">
        <v>3</v>
      </c>
      <c r="G3" s="3">
        <v>1</v>
      </c>
      <c r="H3" s="3">
        <v>3</v>
      </c>
      <c r="I3" s="3">
        <v>2</v>
      </c>
      <c r="J3" s="3">
        <v>3</v>
      </c>
      <c r="K3" s="3">
        <v>3</v>
      </c>
      <c r="L3" s="3">
        <v>3</v>
      </c>
      <c r="M3" s="3">
        <v>4</v>
      </c>
      <c r="N3" s="3">
        <v>3</v>
      </c>
      <c r="O3" s="3">
        <v>2</v>
      </c>
      <c r="P3" s="3">
        <v>2</v>
      </c>
      <c r="Q3" s="3">
        <v>2</v>
      </c>
      <c r="R3" s="3">
        <v>3</v>
      </c>
      <c r="S3" s="3">
        <v>3</v>
      </c>
      <c r="T3" s="3">
        <v>2</v>
      </c>
      <c r="U3" s="3">
        <v>2</v>
      </c>
      <c r="V3" s="1">
        <f t="shared" ref="V3:V45" si="0">SUM(B3:U3)</f>
        <v>52</v>
      </c>
      <c r="W3" s="1">
        <f t="shared" ref="W3:W45" si="1">4*20</f>
        <v>80</v>
      </c>
      <c r="X3" s="4">
        <f t="shared" ref="X3:X45" si="2">V3/W3*100</f>
        <v>65</v>
      </c>
      <c r="Y3" s="5" t="s">
        <v>132</v>
      </c>
      <c r="Z3">
        <v>52</v>
      </c>
      <c r="AB3" s="7" t="s">
        <v>127</v>
      </c>
      <c r="AC3" s="7" t="s">
        <v>128</v>
      </c>
    </row>
    <row r="4" spans="1:31" x14ac:dyDescent="0.25">
      <c r="A4" s="3" t="s">
        <v>32</v>
      </c>
      <c r="B4" s="3">
        <v>3</v>
      </c>
      <c r="C4" s="3">
        <v>3</v>
      </c>
      <c r="D4" s="3">
        <v>2</v>
      </c>
      <c r="E4" s="3">
        <v>3</v>
      </c>
      <c r="F4" s="3">
        <v>4</v>
      </c>
      <c r="G4" s="3">
        <v>2</v>
      </c>
      <c r="H4" s="3">
        <v>2</v>
      </c>
      <c r="I4" s="3">
        <v>3</v>
      </c>
      <c r="J4" s="3">
        <v>3</v>
      </c>
      <c r="K4" s="3">
        <v>4</v>
      </c>
      <c r="L4" s="3">
        <v>4</v>
      </c>
      <c r="M4" s="3">
        <v>3</v>
      </c>
      <c r="N4" s="3">
        <v>3</v>
      </c>
      <c r="O4" s="3">
        <v>4</v>
      </c>
      <c r="P4" s="3">
        <v>2</v>
      </c>
      <c r="Q4" s="3">
        <v>1</v>
      </c>
      <c r="R4" s="3">
        <v>3</v>
      </c>
      <c r="S4" s="3">
        <v>3</v>
      </c>
      <c r="T4" s="3">
        <v>2</v>
      </c>
      <c r="U4" s="3">
        <v>2</v>
      </c>
      <c r="V4" s="1">
        <f t="shared" si="0"/>
        <v>56</v>
      </c>
      <c r="W4" s="1">
        <f t="shared" si="1"/>
        <v>80</v>
      </c>
      <c r="X4" s="4">
        <f t="shared" si="2"/>
        <v>70</v>
      </c>
      <c r="Y4" s="5" t="s">
        <v>134</v>
      </c>
      <c r="Z4">
        <v>56</v>
      </c>
      <c r="AB4" s="7" t="s">
        <v>129</v>
      </c>
      <c r="AC4" s="7" t="s">
        <v>130</v>
      </c>
    </row>
    <row r="5" spans="1:31" x14ac:dyDescent="0.25">
      <c r="A5" s="3" t="s">
        <v>34</v>
      </c>
      <c r="B5" s="3">
        <v>3</v>
      </c>
      <c r="C5" s="3">
        <v>3</v>
      </c>
      <c r="D5" s="3">
        <v>2</v>
      </c>
      <c r="E5" s="3">
        <v>4</v>
      </c>
      <c r="F5" s="3">
        <v>4</v>
      </c>
      <c r="G5" s="3">
        <v>1</v>
      </c>
      <c r="H5" s="3">
        <v>3</v>
      </c>
      <c r="I5" s="3">
        <v>3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3">
        <v>2</v>
      </c>
      <c r="P5" s="3">
        <v>2</v>
      </c>
      <c r="Q5" s="3">
        <v>3</v>
      </c>
      <c r="R5" s="3">
        <v>4</v>
      </c>
      <c r="S5" s="3">
        <v>2</v>
      </c>
      <c r="T5" s="3">
        <v>1</v>
      </c>
      <c r="U5" s="3">
        <v>2</v>
      </c>
      <c r="V5" s="1">
        <f t="shared" si="0"/>
        <v>54</v>
      </c>
      <c r="W5" s="1">
        <f t="shared" si="1"/>
        <v>80</v>
      </c>
      <c r="X5" s="4">
        <f t="shared" si="2"/>
        <v>67.5</v>
      </c>
      <c r="Y5" s="5" t="s">
        <v>132</v>
      </c>
      <c r="Z5">
        <v>54</v>
      </c>
      <c r="AB5" s="7" t="s">
        <v>131</v>
      </c>
      <c r="AC5" s="7" t="s">
        <v>132</v>
      </c>
    </row>
    <row r="6" spans="1:31" x14ac:dyDescent="0.25">
      <c r="A6" s="3" t="s">
        <v>36</v>
      </c>
      <c r="B6" s="3">
        <v>3</v>
      </c>
      <c r="C6" s="3">
        <v>4</v>
      </c>
      <c r="D6" s="3">
        <v>2</v>
      </c>
      <c r="E6" s="3">
        <v>3</v>
      </c>
      <c r="F6" s="3">
        <v>4</v>
      </c>
      <c r="G6" s="3">
        <v>1</v>
      </c>
      <c r="H6" s="3">
        <v>2</v>
      </c>
      <c r="I6" s="3">
        <v>3</v>
      </c>
      <c r="J6" s="3">
        <v>3</v>
      </c>
      <c r="K6" s="3">
        <v>3</v>
      </c>
      <c r="L6" s="3">
        <v>3</v>
      </c>
      <c r="M6" s="3">
        <v>3</v>
      </c>
      <c r="N6" s="3">
        <v>2</v>
      </c>
      <c r="O6" s="3">
        <v>2</v>
      </c>
      <c r="P6" s="3">
        <v>3</v>
      </c>
      <c r="Q6" s="3">
        <v>1</v>
      </c>
      <c r="R6" s="3">
        <v>3</v>
      </c>
      <c r="S6" s="3">
        <v>3</v>
      </c>
      <c r="T6" s="3">
        <v>2</v>
      </c>
      <c r="U6" s="3">
        <v>2</v>
      </c>
      <c r="V6" s="1">
        <f t="shared" si="0"/>
        <v>52</v>
      </c>
      <c r="W6" s="1">
        <f t="shared" si="1"/>
        <v>80</v>
      </c>
      <c r="X6" s="4">
        <f t="shared" si="2"/>
        <v>65</v>
      </c>
      <c r="Y6" s="5" t="s">
        <v>132</v>
      </c>
      <c r="Z6">
        <v>52</v>
      </c>
      <c r="AB6" s="7" t="s">
        <v>133</v>
      </c>
      <c r="AC6" s="7" t="s">
        <v>134</v>
      </c>
    </row>
    <row r="7" spans="1:31" x14ac:dyDescent="0.25">
      <c r="A7" s="3" t="s">
        <v>38</v>
      </c>
      <c r="B7" s="3">
        <v>3</v>
      </c>
      <c r="C7" s="3">
        <v>3</v>
      </c>
      <c r="D7" s="3">
        <v>2</v>
      </c>
      <c r="E7" s="3">
        <v>4</v>
      </c>
      <c r="F7" s="3">
        <v>4</v>
      </c>
      <c r="G7" s="3">
        <v>2</v>
      </c>
      <c r="H7" s="3">
        <v>3</v>
      </c>
      <c r="I7" s="3">
        <v>3</v>
      </c>
      <c r="J7" s="3">
        <v>4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2</v>
      </c>
      <c r="R7" s="3">
        <v>3</v>
      </c>
      <c r="S7" s="3">
        <v>3</v>
      </c>
      <c r="T7" s="3">
        <v>2</v>
      </c>
      <c r="U7" s="3">
        <v>2</v>
      </c>
      <c r="V7" s="1">
        <f t="shared" si="0"/>
        <v>57</v>
      </c>
      <c r="W7" s="1">
        <f t="shared" si="1"/>
        <v>80</v>
      </c>
      <c r="X7" s="4">
        <f t="shared" si="2"/>
        <v>71.25</v>
      </c>
      <c r="Y7" s="5" t="s">
        <v>134</v>
      </c>
      <c r="Z7">
        <v>57</v>
      </c>
      <c r="AB7" s="7" t="s">
        <v>135</v>
      </c>
      <c r="AC7" s="7" t="s">
        <v>136</v>
      </c>
    </row>
    <row r="8" spans="1:31" x14ac:dyDescent="0.25">
      <c r="A8" s="3" t="s">
        <v>40</v>
      </c>
      <c r="B8" s="3">
        <v>3</v>
      </c>
      <c r="C8" s="3">
        <v>3</v>
      </c>
      <c r="D8" s="3">
        <v>2</v>
      </c>
      <c r="E8" s="3">
        <v>3</v>
      </c>
      <c r="F8" s="3">
        <v>3</v>
      </c>
      <c r="G8" s="3">
        <v>2</v>
      </c>
      <c r="H8" s="3">
        <v>2</v>
      </c>
      <c r="I8" s="3">
        <v>3</v>
      </c>
      <c r="J8" s="3">
        <v>3</v>
      </c>
      <c r="K8" s="3">
        <v>3</v>
      </c>
      <c r="L8" s="3">
        <v>3</v>
      </c>
      <c r="M8" s="3">
        <v>2</v>
      </c>
      <c r="N8" s="3">
        <v>3</v>
      </c>
      <c r="O8" s="3">
        <v>3</v>
      </c>
      <c r="P8" s="3">
        <v>2</v>
      </c>
      <c r="Q8" s="3">
        <v>3</v>
      </c>
      <c r="R8" s="3">
        <v>3</v>
      </c>
      <c r="S8" s="3">
        <v>3</v>
      </c>
      <c r="T8" s="3">
        <v>2</v>
      </c>
      <c r="U8" s="3">
        <v>2</v>
      </c>
      <c r="V8" s="1">
        <f t="shared" si="0"/>
        <v>53</v>
      </c>
      <c r="W8" s="1">
        <f t="shared" si="1"/>
        <v>80</v>
      </c>
      <c r="X8" s="4">
        <f t="shared" si="2"/>
        <v>66.25</v>
      </c>
      <c r="Y8" s="5" t="s">
        <v>132</v>
      </c>
      <c r="Z8">
        <v>53</v>
      </c>
    </row>
    <row r="9" spans="1:31" x14ac:dyDescent="0.25">
      <c r="A9" s="3" t="s">
        <v>42</v>
      </c>
      <c r="B9" s="3">
        <v>3</v>
      </c>
      <c r="C9" s="3">
        <v>4</v>
      </c>
      <c r="D9" s="3">
        <v>3</v>
      </c>
      <c r="E9" s="3">
        <v>4</v>
      </c>
      <c r="F9" s="3">
        <v>4</v>
      </c>
      <c r="G9" s="3">
        <v>2</v>
      </c>
      <c r="H9" s="3">
        <v>2</v>
      </c>
      <c r="I9" s="3">
        <v>3</v>
      </c>
      <c r="J9" s="3">
        <v>3</v>
      </c>
      <c r="K9" s="3">
        <v>2</v>
      </c>
      <c r="L9" s="3">
        <v>3</v>
      </c>
      <c r="M9" s="3">
        <v>3</v>
      </c>
      <c r="N9" s="3">
        <v>2</v>
      </c>
      <c r="O9" s="3">
        <v>3</v>
      </c>
      <c r="P9" s="3">
        <v>2</v>
      </c>
      <c r="Q9" s="3">
        <v>3</v>
      </c>
      <c r="R9" s="3">
        <v>3</v>
      </c>
      <c r="S9" s="3">
        <v>3</v>
      </c>
      <c r="T9" s="3">
        <v>4</v>
      </c>
      <c r="U9" s="3">
        <v>4</v>
      </c>
      <c r="V9" s="1">
        <f t="shared" si="0"/>
        <v>60</v>
      </c>
      <c r="W9" s="1">
        <f t="shared" si="1"/>
        <v>80</v>
      </c>
      <c r="X9" s="4">
        <f t="shared" si="2"/>
        <v>75</v>
      </c>
      <c r="Y9" s="5" t="s">
        <v>134</v>
      </c>
      <c r="Z9">
        <v>60</v>
      </c>
    </row>
    <row r="10" spans="1:31" x14ac:dyDescent="0.25">
      <c r="A10" s="3" t="s">
        <v>44</v>
      </c>
      <c r="B10" s="3">
        <v>4</v>
      </c>
      <c r="C10" s="3">
        <v>4</v>
      </c>
      <c r="D10" s="3">
        <v>2</v>
      </c>
      <c r="E10" s="3">
        <v>4</v>
      </c>
      <c r="F10" s="3">
        <v>4</v>
      </c>
      <c r="G10" s="3">
        <v>1</v>
      </c>
      <c r="H10" s="3">
        <v>1</v>
      </c>
      <c r="I10" s="3">
        <v>2</v>
      </c>
      <c r="J10" s="3">
        <v>4</v>
      </c>
      <c r="K10" s="3">
        <v>4</v>
      </c>
      <c r="L10" s="3">
        <v>4</v>
      </c>
      <c r="M10" s="3">
        <v>4</v>
      </c>
      <c r="N10" s="3">
        <v>3</v>
      </c>
      <c r="O10" s="3">
        <v>2</v>
      </c>
      <c r="P10" s="3">
        <v>1</v>
      </c>
      <c r="Q10" s="3">
        <v>1</v>
      </c>
      <c r="R10" s="3">
        <v>4</v>
      </c>
      <c r="S10" s="3">
        <v>4</v>
      </c>
      <c r="T10" s="3">
        <v>1</v>
      </c>
      <c r="U10" s="3">
        <v>2</v>
      </c>
      <c r="V10" s="1">
        <f t="shared" si="0"/>
        <v>56</v>
      </c>
      <c r="W10" s="1">
        <f t="shared" si="1"/>
        <v>80</v>
      </c>
      <c r="X10" s="4">
        <f t="shared" si="2"/>
        <v>70</v>
      </c>
      <c r="Y10" s="5" t="s">
        <v>134</v>
      </c>
      <c r="Z10">
        <v>56</v>
      </c>
    </row>
    <row r="11" spans="1:31" x14ac:dyDescent="0.25">
      <c r="A11" s="3" t="s">
        <v>46</v>
      </c>
      <c r="B11" s="3">
        <v>3</v>
      </c>
      <c r="C11" s="3">
        <v>3</v>
      </c>
      <c r="D11" s="3">
        <v>2</v>
      </c>
      <c r="E11" s="3">
        <v>4</v>
      </c>
      <c r="F11" s="3">
        <v>4</v>
      </c>
      <c r="G11" s="3">
        <v>2</v>
      </c>
      <c r="H11" s="3">
        <v>4</v>
      </c>
      <c r="I11" s="3">
        <v>4</v>
      </c>
      <c r="J11" s="3">
        <v>4</v>
      </c>
      <c r="K11" s="3">
        <v>3</v>
      </c>
      <c r="L11" s="3">
        <v>4</v>
      </c>
      <c r="M11" s="3">
        <v>4</v>
      </c>
      <c r="N11" s="3">
        <v>2</v>
      </c>
      <c r="O11" s="3">
        <v>3</v>
      </c>
      <c r="P11" s="3">
        <v>3</v>
      </c>
      <c r="Q11" s="3">
        <v>2</v>
      </c>
      <c r="R11" s="3">
        <v>2</v>
      </c>
      <c r="S11" s="3">
        <v>3</v>
      </c>
      <c r="T11" s="3">
        <v>1</v>
      </c>
      <c r="U11" s="3">
        <v>1</v>
      </c>
      <c r="V11" s="1">
        <f t="shared" si="0"/>
        <v>58</v>
      </c>
      <c r="W11" s="1">
        <f t="shared" si="1"/>
        <v>80</v>
      </c>
      <c r="X11" s="4">
        <f t="shared" si="2"/>
        <v>72.5</v>
      </c>
      <c r="Y11" s="5" t="s">
        <v>134</v>
      </c>
      <c r="Z11">
        <v>58</v>
      </c>
      <c r="AB11" s="24" t="s">
        <v>27</v>
      </c>
      <c r="AC11" s="24"/>
      <c r="AD11" s="24"/>
    </row>
    <row r="12" spans="1:31" x14ac:dyDescent="0.25">
      <c r="A12" s="3" t="s">
        <v>48</v>
      </c>
      <c r="B12" s="3">
        <v>3</v>
      </c>
      <c r="C12" s="3">
        <v>3</v>
      </c>
      <c r="D12" s="3">
        <v>1</v>
      </c>
      <c r="E12" s="3">
        <v>4</v>
      </c>
      <c r="F12" s="3">
        <v>2</v>
      </c>
      <c r="G12" s="3">
        <v>1</v>
      </c>
      <c r="H12" s="3">
        <v>2</v>
      </c>
      <c r="I12" s="3">
        <v>2</v>
      </c>
      <c r="J12" s="3">
        <v>4</v>
      </c>
      <c r="K12" s="3">
        <v>2</v>
      </c>
      <c r="L12" s="3">
        <v>4</v>
      </c>
      <c r="M12" s="3">
        <v>3</v>
      </c>
      <c r="N12" s="3">
        <v>3</v>
      </c>
      <c r="O12" s="3">
        <v>3</v>
      </c>
      <c r="P12" s="3">
        <v>2</v>
      </c>
      <c r="Q12" s="3">
        <v>1</v>
      </c>
      <c r="R12" s="3">
        <v>4</v>
      </c>
      <c r="S12" s="3">
        <v>4</v>
      </c>
      <c r="T12" s="3">
        <v>1</v>
      </c>
      <c r="U12" s="3">
        <v>1</v>
      </c>
      <c r="V12" s="1">
        <f t="shared" si="0"/>
        <v>50</v>
      </c>
      <c r="W12" s="1">
        <f t="shared" si="1"/>
        <v>80</v>
      </c>
      <c r="X12" s="4">
        <f t="shared" si="2"/>
        <v>62.5</v>
      </c>
      <c r="Y12" s="5" t="s">
        <v>132</v>
      </c>
      <c r="Z12">
        <v>50</v>
      </c>
      <c r="AB12" s="8" t="s">
        <v>1</v>
      </c>
      <c r="AC12" s="8"/>
      <c r="AD12" s="9" t="s">
        <v>137</v>
      </c>
      <c r="AE12" t="s">
        <v>138</v>
      </c>
    </row>
    <row r="13" spans="1:31" x14ac:dyDescent="0.25">
      <c r="A13" s="3" t="s">
        <v>50</v>
      </c>
      <c r="B13" s="3">
        <v>3</v>
      </c>
      <c r="C13" s="3">
        <v>3</v>
      </c>
      <c r="D13" s="3">
        <v>2</v>
      </c>
      <c r="E13" s="3">
        <v>4</v>
      </c>
      <c r="F13" s="3">
        <v>3</v>
      </c>
      <c r="G13" s="3">
        <v>1</v>
      </c>
      <c r="H13" s="3">
        <v>2</v>
      </c>
      <c r="I13" s="3">
        <v>2</v>
      </c>
      <c r="J13" s="3">
        <v>4</v>
      </c>
      <c r="K13" s="3">
        <v>3</v>
      </c>
      <c r="L13" s="3">
        <v>3</v>
      </c>
      <c r="M13" s="3">
        <v>3</v>
      </c>
      <c r="N13" s="3">
        <v>3</v>
      </c>
      <c r="O13" s="3">
        <v>4</v>
      </c>
      <c r="P13" s="3">
        <v>2</v>
      </c>
      <c r="Q13" s="3">
        <v>3</v>
      </c>
      <c r="R13" s="3">
        <v>3</v>
      </c>
      <c r="S13" s="3">
        <v>3</v>
      </c>
      <c r="T13" s="3">
        <v>1</v>
      </c>
      <c r="U13" s="3">
        <v>2</v>
      </c>
      <c r="V13" s="1">
        <f t="shared" si="0"/>
        <v>54</v>
      </c>
      <c r="W13" s="1">
        <f t="shared" si="1"/>
        <v>80</v>
      </c>
      <c r="X13" s="4">
        <f t="shared" si="2"/>
        <v>67.5</v>
      </c>
      <c r="Y13" s="5" t="s">
        <v>132</v>
      </c>
      <c r="Z13">
        <v>54</v>
      </c>
      <c r="AB13" s="10" t="s">
        <v>139</v>
      </c>
      <c r="AC13" s="10" t="s">
        <v>132</v>
      </c>
      <c r="AD13" s="11">
        <v>23</v>
      </c>
      <c r="AE13" s="12">
        <v>16</v>
      </c>
    </row>
    <row r="14" spans="1:31" x14ac:dyDescent="0.25">
      <c r="A14" s="3" t="s">
        <v>52</v>
      </c>
      <c r="B14" s="3">
        <v>3</v>
      </c>
      <c r="C14" s="3">
        <v>3</v>
      </c>
      <c r="D14" s="3">
        <v>2</v>
      </c>
      <c r="E14" s="3">
        <v>4</v>
      </c>
      <c r="F14" s="3">
        <v>3</v>
      </c>
      <c r="G14" s="3">
        <v>1</v>
      </c>
      <c r="H14" s="3">
        <v>2</v>
      </c>
      <c r="I14" s="3">
        <v>2</v>
      </c>
      <c r="J14" s="3">
        <v>3</v>
      </c>
      <c r="K14" s="3">
        <v>2</v>
      </c>
      <c r="L14" s="3">
        <v>3</v>
      </c>
      <c r="M14" s="3">
        <v>3</v>
      </c>
      <c r="N14" s="3">
        <v>4</v>
      </c>
      <c r="O14" s="3">
        <v>3</v>
      </c>
      <c r="P14" s="3">
        <v>1</v>
      </c>
      <c r="Q14" s="3">
        <v>2</v>
      </c>
      <c r="R14" s="3">
        <v>3</v>
      </c>
      <c r="S14" s="3">
        <v>3</v>
      </c>
      <c r="T14" s="3">
        <v>1</v>
      </c>
      <c r="U14" s="3">
        <v>2</v>
      </c>
      <c r="V14" s="1">
        <f t="shared" si="0"/>
        <v>50</v>
      </c>
      <c r="W14" s="1">
        <f t="shared" si="1"/>
        <v>80</v>
      </c>
      <c r="X14" s="4">
        <f t="shared" si="2"/>
        <v>62.5</v>
      </c>
      <c r="Y14" s="5" t="s">
        <v>132</v>
      </c>
      <c r="Z14">
        <v>50</v>
      </c>
      <c r="AB14" s="13"/>
      <c r="AC14" s="13" t="s">
        <v>134</v>
      </c>
      <c r="AD14" s="14">
        <v>21</v>
      </c>
      <c r="AE14" s="12">
        <v>28</v>
      </c>
    </row>
    <row r="15" spans="1:31" x14ac:dyDescent="0.25">
      <c r="A15" s="3" t="s">
        <v>54</v>
      </c>
      <c r="B15" s="3">
        <v>4</v>
      </c>
      <c r="C15" s="3">
        <v>4</v>
      </c>
      <c r="D15" s="3">
        <v>3</v>
      </c>
      <c r="E15" s="3">
        <v>4</v>
      </c>
      <c r="F15" s="3">
        <v>4</v>
      </c>
      <c r="G15" s="3">
        <v>1</v>
      </c>
      <c r="H15" s="3">
        <v>2</v>
      </c>
      <c r="I15" s="3">
        <v>2</v>
      </c>
      <c r="J15" s="3">
        <v>4</v>
      </c>
      <c r="K15" s="3">
        <v>2</v>
      </c>
      <c r="L15" s="3">
        <v>3</v>
      </c>
      <c r="M15" s="3">
        <v>1</v>
      </c>
      <c r="N15" s="3">
        <v>3</v>
      </c>
      <c r="O15" s="3">
        <v>2</v>
      </c>
      <c r="P15" s="3">
        <v>2</v>
      </c>
      <c r="Q15" s="3">
        <v>4</v>
      </c>
      <c r="R15" s="3">
        <v>4</v>
      </c>
      <c r="S15" s="3">
        <v>4</v>
      </c>
      <c r="T15" s="3">
        <v>1</v>
      </c>
      <c r="U15" s="3">
        <v>1</v>
      </c>
      <c r="V15" s="1">
        <f t="shared" si="0"/>
        <v>55</v>
      </c>
      <c r="W15" s="1">
        <f t="shared" si="1"/>
        <v>80</v>
      </c>
      <c r="X15" s="4">
        <f t="shared" si="2"/>
        <v>68.75</v>
      </c>
      <c r="Y15" s="5" t="s">
        <v>134</v>
      </c>
      <c r="Z15">
        <v>55</v>
      </c>
      <c r="AB15" s="15"/>
      <c r="AC15" s="15"/>
      <c r="AD15" s="16"/>
      <c r="AE15" s="12"/>
    </row>
    <row r="16" spans="1:31" x14ac:dyDescent="0.25">
      <c r="A16" s="3" t="s">
        <v>56</v>
      </c>
      <c r="B16" s="3">
        <v>3</v>
      </c>
      <c r="C16" s="3">
        <v>3</v>
      </c>
      <c r="D16" s="3">
        <v>2</v>
      </c>
      <c r="E16" s="3">
        <v>3</v>
      </c>
      <c r="F16" s="3">
        <v>3</v>
      </c>
      <c r="G16" s="3">
        <v>1</v>
      </c>
      <c r="H16" s="3">
        <v>3</v>
      </c>
      <c r="I16" s="3">
        <v>2</v>
      </c>
      <c r="J16" s="3">
        <v>3</v>
      </c>
      <c r="K16" s="3">
        <v>4</v>
      </c>
      <c r="L16" s="3">
        <v>3</v>
      </c>
      <c r="M16" s="3">
        <v>4</v>
      </c>
      <c r="N16" s="3">
        <v>3</v>
      </c>
      <c r="O16" s="3">
        <v>2</v>
      </c>
      <c r="P16" s="3">
        <v>2</v>
      </c>
      <c r="Q16" s="3">
        <v>2</v>
      </c>
      <c r="R16" s="3">
        <v>3</v>
      </c>
      <c r="S16" s="3">
        <v>3</v>
      </c>
      <c r="T16" s="3">
        <v>2</v>
      </c>
      <c r="U16" s="3">
        <v>2</v>
      </c>
      <c r="V16" s="1">
        <f t="shared" si="0"/>
        <v>53</v>
      </c>
      <c r="W16" s="1">
        <f t="shared" si="1"/>
        <v>80</v>
      </c>
      <c r="X16" s="4">
        <f t="shared" si="2"/>
        <v>66.25</v>
      </c>
      <c r="Y16" s="5" t="s">
        <v>132</v>
      </c>
      <c r="Z16">
        <v>53</v>
      </c>
    </row>
    <row r="17" spans="1:35" x14ac:dyDescent="0.25">
      <c r="A17" s="3" t="s">
        <v>58</v>
      </c>
      <c r="B17" s="3">
        <v>3</v>
      </c>
      <c r="C17" s="3">
        <v>4</v>
      </c>
      <c r="D17" s="3">
        <v>2</v>
      </c>
      <c r="E17" s="3">
        <v>4</v>
      </c>
      <c r="F17" s="3">
        <v>3</v>
      </c>
      <c r="G17" s="3">
        <v>1</v>
      </c>
      <c r="H17" s="3">
        <v>1</v>
      </c>
      <c r="I17" s="3">
        <v>2</v>
      </c>
      <c r="J17" s="3">
        <v>4</v>
      </c>
      <c r="K17" s="3">
        <v>2</v>
      </c>
      <c r="L17" s="3">
        <v>4</v>
      </c>
      <c r="M17" s="3">
        <v>2</v>
      </c>
      <c r="N17" s="3">
        <v>4</v>
      </c>
      <c r="O17" s="3">
        <v>3</v>
      </c>
      <c r="P17" s="3">
        <v>3</v>
      </c>
      <c r="Q17" s="3">
        <v>2</v>
      </c>
      <c r="R17" s="3">
        <v>4</v>
      </c>
      <c r="S17" s="3">
        <v>4</v>
      </c>
      <c r="T17" s="3">
        <v>2</v>
      </c>
      <c r="U17" s="3">
        <v>2</v>
      </c>
      <c r="V17" s="1">
        <f t="shared" si="0"/>
        <v>56</v>
      </c>
      <c r="W17" s="1">
        <f t="shared" si="1"/>
        <v>80</v>
      </c>
      <c r="X17" s="4">
        <f t="shared" si="2"/>
        <v>70</v>
      </c>
      <c r="Y17" s="5" t="s">
        <v>134</v>
      </c>
      <c r="Z17">
        <v>56</v>
      </c>
    </row>
    <row r="18" spans="1:35" x14ac:dyDescent="0.25">
      <c r="A18" s="3" t="s">
        <v>60</v>
      </c>
      <c r="B18" s="3">
        <v>3</v>
      </c>
      <c r="C18" s="3">
        <v>4</v>
      </c>
      <c r="D18" s="3">
        <v>2</v>
      </c>
      <c r="E18" s="3">
        <v>4</v>
      </c>
      <c r="F18" s="3">
        <v>4</v>
      </c>
      <c r="G18" s="3">
        <v>2</v>
      </c>
      <c r="H18" s="3">
        <v>2</v>
      </c>
      <c r="I18" s="3">
        <v>3</v>
      </c>
      <c r="J18" s="3">
        <v>3</v>
      </c>
      <c r="K18" s="3">
        <v>3</v>
      </c>
      <c r="L18" s="3">
        <v>3</v>
      </c>
      <c r="M18" s="3">
        <v>3</v>
      </c>
      <c r="N18" s="3">
        <v>3</v>
      </c>
      <c r="O18" s="3">
        <v>3</v>
      </c>
      <c r="P18" s="3">
        <v>2</v>
      </c>
      <c r="Q18" s="3">
        <v>2</v>
      </c>
      <c r="R18" s="3">
        <v>3</v>
      </c>
      <c r="S18" s="3">
        <v>3</v>
      </c>
      <c r="T18" s="3">
        <v>1</v>
      </c>
      <c r="U18" s="3">
        <v>1</v>
      </c>
      <c r="V18" s="1">
        <f t="shared" si="0"/>
        <v>54</v>
      </c>
      <c r="W18" s="1">
        <f t="shared" si="1"/>
        <v>80</v>
      </c>
      <c r="X18" s="4">
        <f t="shared" si="2"/>
        <v>67.5</v>
      </c>
      <c r="Y18" s="5" t="s">
        <v>132</v>
      </c>
      <c r="Z18">
        <v>54</v>
      </c>
    </row>
    <row r="19" spans="1:35" x14ac:dyDescent="0.25">
      <c r="A19" s="3" t="s">
        <v>140</v>
      </c>
      <c r="B19" s="3">
        <v>3</v>
      </c>
      <c r="C19" s="3">
        <v>4</v>
      </c>
      <c r="D19" s="3">
        <v>2</v>
      </c>
      <c r="E19" s="3">
        <v>4</v>
      </c>
      <c r="F19" s="3">
        <v>4</v>
      </c>
      <c r="G19" s="3">
        <v>1</v>
      </c>
      <c r="H19" s="3">
        <v>3</v>
      </c>
      <c r="I19" s="3">
        <v>3</v>
      </c>
      <c r="J19" s="3">
        <v>4</v>
      </c>
      <c r="K19" s="3">
        <v>3</v>
      </c>
      <c r="L19" s="3">
        <v>3</v>
      </c>
      <c r="M19" s="3">
        <v>4</v>
      </c>
      <c r="N19" s="3">
        <v>3</v>
      </c>
      <c r="O19" s="3">
        <v>3</v>
      </c>
      <c r="P19" s="3">
        <v>2</v>
      </c>
      <c r="Q19" s="3">
        <v>2</v>
      </c>
      <c r="R19" s="3">
        <v>3</v>
      </c>
      <c r="S19" s="3">
        <v>4</v>
      </c>
      <c r="T19" s="3">
        <v>2</v>
      </c>
      <c r="U19" s="3">
        <v>2</v>
      </c>
      <c r="V19" s="1">
        <f t="shared" si="0"/>
        <v>59</v>
      </c>
      <c r="W19" s="1">
        <f t="shared" si="1"/>
        <v>80</v>
      </c>
      <c r="X19" s="4">
        <f t="shared" si="2"/>
        <v>73.75</v>
      </c>
      <c r="Y19" s="5" t="s">
        <v>134</v>
      </c>
      <c r="Z19">
        <v>59</v>
      </c>
    </row>
    <row r="20" spans="1:35" x14ac:dyDescent="0.25">
      <c r="A20" s="3" t="s">
        <v>64</v>
      </c>
      <c r="B20" s="3">
        <v>4</v>
      </c>
      <c r="C20" s="3">
        <v>4</v>
      </c>
      <c r="D20" s="3">
        <v>2</v>
      </c>
      <c r="E20" s="3">
        <v>4</v>
      </c>
      <c r="F20" s="3">
        <v>4</v>
      </c>
      <c r="G20" s="3">
        <v>1</v>
      </c>
      <c r="H20" s="3">
        <v>2</v>
      </c>
      <c r="I20" s="3">
        <v>2</v>
      </c>
      <c r="J20" s="3">
        <v>3</v>
      </c>
      <c r="K20" s="3">
        <v>3</v>
      </c>
      <c r="L20" s="3">
        <v>4</v>
      </c>
      <c r="M20" s="3">
        <v>4</v>
      </c>
      <c r="N20" s="3">
        <v>2</v>
      </c>
      <c r="O20" s="3">
        <v>3</v>
      </c>
      <c r="P20" s="3">
        <v>2</v>
      </c>
      <c r="Q20" s="3">
        <v>1</v>
      </c>
      <c r="R20" s="3">
        <v>4</v>
      </c>
      <c r="S20" s="3">
        <v>4</v>
      </c>
      <c r="T20" s="3">
        <v>2</v>
      </c>
      <c r="U20" s="3">
        <v>2</v>
      </c>
      <c r="V20" s="1">
        <f t="shared" si="0"/>
        <v>57</v>
      </c>
      <c r="W20" s="1">
        <f t="shared" si="1"/>
        <v>80</v>
      </c>
      <c r="X20" s="4">
        <f t="shared" si="2"/>
        <v>71.25</v>
      </c>
      <c r="Y20" s="5" t="s">
        <v>134</v>
      </c>
      <c r="Z20">
        <v>57</v>
      </c>
      <c r="AC20" t="s">
        <v>141</v>
      </c>
      <c r="AI20" s="17"/>
    </row>
    <row r="21" spans="1:35" x14ac:dyDescent="0.25">
      <c r="A21" s="18" t="s">
        <v>66</v>
      </c>
      <c r="B21" s="18">
        <v>3</v>
      </c>
      <c r="C21" s="18">
        <v>3</v>
      </c>
      <c r="D21" s="18">
        <v>1</v>
      </c>
      <c r="E21" s="18">
        <v>3</v>
      </c>
      <c r="F21" s="18">
        <v>3</v>
      </c>
      <c r="G21" s="18">
        <v>1</v>
      </c>
      <c r="H21" s="18">
        <v>2</v>
      </c>
      <c r="I21" s="18">
        <v>3</v>
      </c>
      <c r="J21" s="18">
        <v>3</v>
      </c>
      <c r="K21" s="18">
        <v>3</v>
      </c>
      <c r="L21" s="18">
        <v>3</v>
      </c>
      <c r="M21" s="18">
        <v>3</v>
      </c>
      <c r="N21" s="18">
        <v>3</v>
      </c>
      <c r="O21" s="18">
        <v>2</v>
      </c>
      <c r="P21" s="18">
        <v>2</v>
      </c>
      <c r="Q21" s="18">
        <v>2</v>
      </c>
      <c r="R21" s="18">
        <v>1</v>
      </c>
      <c r="S21" s="18">
        <v>3</v>
      </c>
      <c r="T21" s="18">
        <v>3</v>
      </c>
      <c r="U21" s="18">
        <v>1</v>
      </c>
      <c r="V21" s="19">
        <f t="shared" si="0"/>
        <v>48</v>
      </c>
      <c r="W21" s="19">
        <f t="shared" si="1"/>
        <v>80</v>
      </c>
      <c r="X21" s="20">
        <f t="shared" si="2"/>
        <v>60</v>
      </c>
      <c r="Y21" s="5" t="s">
        <v>132</v>
      </c>
      <c r="Z21" s="21">
        <v>48</v>
      </c>
      <c r="AC21" t="s">
        <v>1</v>
      </c>
      <c r="AD21" t="s">
        <v>142</v>
      </c>
      <c r="AE21" s="17"/>
    </row>
    <row r="22" spans="1:35" x14ac:dyDescent="0.25">
      <c r="A22" s="3" t="s">
        <v>68</v>
      </c>
      <c r="B22" s="3">
        <v>3</v>
      </c>
      <c r="C22" s="3">
        <v>3</v>
      </c>
      <c r="D22" s="3">
        <v>2</v>
      </c>
      <c r="E22" s="3">
        <v>3</v>
      </c>
      <c r="F22" s="3">
        <v>3</v>
      </c>
      <c r="G22" s="3">
        <v>2</v>
      </c>
      <c r="H22" s="3">
        <v>2</v>
      </c>
      <c r="I22" s="3">
        <v>2</v>
      </c>
      <c r="J22" s="3">
        <v>3</v>
      </c>
      <c r="K22" s="3">
        <v>3</v>
      </c>
      <c r="L22" s="3">
        <v>3</v>
      </c>
      <c r="M22" s="3">
        <v>3</v>
      </c>
      <c r="N22" s="3">
        <v>3</v>
      </c>
      <c r="O22" s="3">
        <v>2</v>
      </c>
      <c r="P22" s="3">
        <v>2</v>
      </c>
      <c r="Q22" s="3">
        <v>3</v>
      </c>
      <c r="R22" s="3">
        <v>3</v>
      </c>
      <c r="S22" s="3">
        <v>3</v>
      </c>
      <c r="T22" s="3">
        <v>2</v>
      </c>
      <c r="U22" s="3">
        <v>2</v>
      </c>
      <c r="V22" s="1">
        <f t="shared" si="0"/>
        <v>52</v>
      </c>
      <c r="W22" s="1">
        <f t="shared" si="1"/>
        <v>80</v>
      </c>
      <c r="X22" s="4">
        <f t="shared" si="2"/>
        <v>65</v>
      </c>
      <c r="Y22" s="5" t="s">
        <v>132</v>
      </c>
      <c r="Z22">
        <v>52</v>
      </c>
      <c r="AC22" t="s">
        <v>137</v>
      </c>
      <c r="AD22" s="22">
        <v>54.431818181818187</v>
      </c>
      <c r="AE22" s="17"/>
    </row>
    <row r="23" spans="1:35" x14ac:dyDescent="0.25">
      <c r="A23" s="3" t="s">
        <v>70</v>
      </c>
      <c r="B23" s="3">
        <v>4</v>
      </c>
      <c r="C23" s="3">
        <v>4</v>
      </c>
      <c r="D23" s="3">
        <v>1</v>
      </c>
      <c r="E23" s="3">
        <v>4</v>
      </c>
      <c r="F23" s="3">
        <v>3</v>
      </c>
      <c r="G23" s="3">
        <v>1</v>
      </c>
      <c r="H23" s="3">
        <v>3</v>
      </c>
      <c r="I23" s="3">
        <v>3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1</v>
      </c>
      <c r="Q23" s="3">
        <v>1</v>
      </c>
      <c r="R23" s="3">
        <v>4</v>
      </c>
      <c r="S23" s="3">
        <v>4</v>
      </c>
      <c r="T23" s="3">
        <v>1</v>
      </c>
      <c r="U23" s="3">
        <v>1</v>
      </c>
      <c r="V23" s="1">
        <f t="shared" si="0"/>
        <v>59</v>
      </c>
      <c r="W23" s="1">
        <f t="shared" si="1"/>
        <v>80</v>
      </c>
      <c r="X23" s="4">
        <f t="shared" si="2"/>
        <v>73.75</v>
      </c>
      <c r="Y23" s="5" t="s">
        <v>134</v>
      </c>
      <c r="Z23">
        <v>59</v>
      </c>
      <c r="AC23" t="s">
        <v>138</v>
      </c>
      <c r="AD23" s="22">
        <v>56.409090909090907</v>
      </c>
      <c r="AE23" s="17"/>
    </row>
    <row r="24" spans="1:35" x14ac:dyDescent="0.25">
      <c r="A24" s="3" t="s">
        <v>72</v>
      </c>
      <c r="B24" s="3">
        <v>3</v>
      </c>
      <c r="C24" s="3">
        <v>4</v>
      </c>
      <c r="D24" s="3">
        <v>2</v>
      </c>
      <c r="E24" s="3">
        <v>4</v>
      </c>
      <c r="F24" s="3">
        <v>4</v>
      </c>
      <c r="G24" s="3">
        <v>2</v>
      </c>
      <c r="H24" s="3">
        <v>2</v>
      </c>
      <c r="I24" s="3">
        <v>3</v>
      </c>
      <c r="J24" s="3">
        <v>4</v>
      </c>
      <c r="K24" s="3">
        <v>3</v>
      </c>
      <c r="L24" s="3">
        <v>4</v>
      </c>
      <c r="M24" s="3">
        <v>4</v>
      </c>
      <c r="N24" s="3">
        <v>4</v>
      </c>
      <c r="O24" s="3">
        <v>3</v>
      </c>
      <c r="P24" s="3">
        <v>2</v>
      </c>
      <c r="Q24" s="3">
        <v>2</v>
      </c>
      <c r="R24" s="3">
        <v>4</v>
      </c>
      <c r="S24" s="3">
        <v>4</v>
      </c>
      <c r="T24" s="3">
        <v>2</v>
      </c>
      <c r="U24" s="3">
        <v>1</v>
      </c>
      <c r="V24" s="1">
        <f t="shared" si="0"/>
        <v>61</v>
      </c>
      <c r="W24" s="1">
        <f t="shared" si="1"/>
        <v>80</v>
      </c>
      <c r="X24" s="4">
        <f t="shared" si="2"/>
        <v>76.25</v>
      </c>
      <c r="Y24" s="5" t="s">
        <v>134</v>
      </c>
      <c r="Z24">
        <v>61</v>
      </c>
      <c r="AC24" t="s">
        <v>143</v>
      </c>
      <c r="AF24" s="17"/>
    </row>
    <row r="25" spans="1:35" x14ac:dyDescent="0.25">
      <c r="A25" s="3" t="s">
        <v>74</v>
      </c>
      <c r="B25" s="3">
        <v>3</v>
      </c>
      <c r="C25" s="3">
        <v>4</v>
      </c>
      <c r="D25" s="3">
        <v>2</v>
      </c>
      <c r="E25" s="3">
        <v>4</v>
      </c>
      <c r="F25" s="3">
        <v>3</v>
      </c>
      <c r="G25" s="3">
        <v>2</v>
      </c>
      <c r="H25" s="3">
        <v>2</v>
      </c>
      <c r="I25" s="3">
        <v>3</v>
      </c>
      <c r="J25" s="3">
        <v>4</v>
      </c>
      <c r="K25" s="3">
        <v>3</v>
      </c>
      <c r="L25" s="3">
        <v>3</v>
      </c>
      <c r="M25" s="3">
        <v>3</v>
      </c>
      <c r="N25" s="3">
        <v>3</v>
      </c>
      <c r="O25" s="3">
        <v>3</v>
      </c>
      <c r="P25" s="3">
        <v>2</v>
      </c>
      <c r="Q25" s="3">
        <v>2</v>
      </c>
      <c r="R25" s="3">
        <v>4</v>
      </c>
      <c r="S25" s="3">
        <v>4</v>
      </c>
      <c r="T25" s="3">
        <v>2</v>
      </c>
      <c r="U25" s="3">
        <v>2</v>
      </c>
      <c r="V25" s="1">
        <f t="shared" si="0"/>
        <v>58</v>
      </c>
      <c r="W25" s="1">
        <f t="shared" si="1"/>
        <v>80</v>
      </c>
      <c r="X25" s="4">
        <f t="shared" si="2"/>
        <v>72.5</v>
      </c>
      <c r="Y25" s="5" t="s">
        <v>134</v>
      </c>
      <c r="Z25">
        <v>58</v>
      </c>
    </row>
    <row r="26" spans="1:35" x14ac:dyDescent="0.25">
      <c r="A26" s="18" t="s">
        <v>76</v>
      </c>
      <c r="B26" s="18">
        <v>3</v>
      </c>
      <c r="C26" s="18">
        <v>2</v>
      </c>
      <c r="D26" s="18">
        <v>2</v>
      </c>
      <c r="E26" s="18">
        <v>2</v>
      </c>
      <c r="F26" s="18">
        <v>3</v>
      </c>
      <c r="G26" s="18">
        <v>2</v>
      </c>
      <c r="H26" s="18">
        <v>2</v>
      </c>
      <c r="I26" s="18">
        <v>2</v>
      </c>
      <c r="J26" s="18">
        <v>2</v>
      </c>
      <c r="K26" s="18">
        <v>2</v>
      </c>
      <c r="L26" s="18">
        <v>2</v>
      </c>
      <c r="M26" s="18">
        <v>3</v>
      </c>
      <c r="N26" s="18">
        <v>2</v>
      </c>
      <c r="O26" s="18">
        <v>2</v>
      </c>
      <c r="P26" s="18">
        <v>2</v>
      </c>
      <c r="Q26" s="18">
        <v>2</v>
      </c>
      <c r="R26" s="18">
        <v>3</v>
      </c>
      <c r="S26" s="18">
        <v>3</v>
      </c>
      <c r="T26" s="18">
        <v>2</v>
      </c>
      <c r="U26" s="18">
        <v>2</v>
      </c>
      <c r="V26" s="19">
        <f t="shared" si="0"/>
        <v>45</v>
      </c>
      <c r="W26" s="19">
        <f t="shared" si="1"/>
        <v>80</v>
      </c>
      <c r="X26" s="20">
        <f t="shared" si="2"/>
        <v>56.25</v>
      </c>
      <c r="Y26" s="5" t="s">
        <v>132</v>
      </c>
      <c r="Z26" s="21">
        <v>45</v>
      </c>
    </row>
    <row r="27" spans="1:35" x14ac:dyDescent="0.25">
      <c r="A27" s="3" t="s">
        <v>78</v>
      </c>
      <c r="B27" s="3">
        <v>3</v>
      </c>
      <c r="C27" s="3">
        <v>4</v>
      </c>
      <c r="D27" s="3">
        <v>2</v>
      </c>
      <c r="E27" s="3">
        <v>3</v>
      </c>
      <c r="F27" s="3">
        <v>3</v>
      </c>
      <c r="G27" s="3">
        <v>1</v>
      </c>
      <c r="H27" s="3">
        <v>3</v>
      </c>
      <c r="I27" s="3">
        <v>4</v>
      </c>
      <c r="J27" s="3">
        <v>3</v>
      </c>
      <c r="K27" s="3">
        <v>3</v>
      </c>
      <c r="L27" s="3">
        <v>3</v>
      </c>
      <c r="M27" s="3">
        <v>4</v>
      </c>
      <c r="N27" s="3">
        <v>3</v>
      </c>
      <c r="O27" s="3">
        <v>3</v>
      </c>
      <c r="P27" s="3">
        <v>2</v>
      </c>
      <c r="Q27" s="3">
        <v>1</v>
      </c>
      <c r="R27" s="3">
        <v>3</v>
      </c>
      <c r="S27" s="3">
        <v>3</v>
      </c>
      <c r="T27" s="3">
        <v>2</v>
      </c>
      <c r="U27" s="3">
        <v>2</v>
      </c>
      <c r="V27" s="1">
        <f t="shared" si="0"/>
        <v>55</v>
      </c>
      <c r="W27" s="1">
        <f t="shared" si="1"/>
        <v>80</v>
      </c>
      <c r="X27" s="4">
        <f t="shared" si="2"/>
        <v>68.75</v>
      </c>
      <c r="Y27" s="5" t="s">
        <v>134</v>
      </c>
      <c r="Z27">
        <v>55</v>
      </c>
    </row>
    <row r="28" spans="1:35" x14ac:dyDescent="0.25">
      <c r="A28" s="3" t="s">
        <v>80</v>
      </c>
      <c r="B28" s="3">
        <v>3</v>
      </c>
      <c r="C28" s="3">
        <v>4</v>
      </c>
      <c r="D28" s="3">
        <v>2</v>
      </c>
      <c r="E28" s="3">
        <v>4</v>
      </c>
      <c r="F28" s="3">
        <v>4</v>
      </c>
      <c r="G28" s="3">
        <v>1</v>
      </c>
      <c r="H28" s="3">
        <v>2</v>
      </c>
      <c r="I28" s="3">
        <v>3</v>
      </c>
      <c r="J28" s="3">
        <v>4</v>
      </c>
      <c r="K28" s="3">
        <v>4</v>
      </c>
      <c r="L28" s="3">
        <v>4</v>
      </c>
      <c r="M28" s="3">
        <v>4</v>
      </c>
      <c r="N28" s="3">
        <v>2</v>
      </c>
      <c r="O28" s="3">
        <v>3</v>
      </c>
      <c r="P28" s="3">
        <v>2</v>
      </c>
      <c r="Q28" s="3">
        <v>2</v>
      </c>
      <c r="R28" s="3">
        <v>4</v>
      </c>
      <c r="S28" s="3">
        <v>4</v>
      </c>
      <c r="T28" s="3">
        <v>1</v>
      </c>
      <c r="U28" s="3">
        <v>2</v>
      </c>
      <c r="V28" s="1">
        <f t="shared" si="0"/>
        <v>59</v>
      </c>
      <c r="W28" s="1">
        <f t="shared" si="1"/>
        <v>80</v>
      </c>
      <c r="X28" s="4">
        <f t="shared" si="2"/>
        <v>73.75</v>
      </c>
      <c r="Y28" s="5" t="s">
        <v>134</v>
      </c>
      <c r="Z28">
        <v>59</v>
      </c>
    </row>
    <row r="29" spans="1:35" x14ac:dyDescent="0.25">
      <c r="A29" s="3" t="s">
        <v>82</v>
      </c>
      <c r="B29" s="3">
        <v>3</v>
      </c>
      <c r="C29" s="3">
        <v>4</v>
      </c>
      <c r="D29" s="3">
        <v>2</v>
      </c>
      <c r="E29" s="3">
        <v>4</v>
      </c>
      <c r="F29" s="3">
        <v>3</v>
      </c>
      <c r="G29" s="3">
        <v>2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3</v>
      </c>
      <c r="N29" s="3">
        <v>3</v>
      </c>
      <c r="O29" s="3">
        <v>3</v>
      </c>
      <c r="P29" s="3">
        <v>2</v>
      </c>
      <c r="Q29" s="3">
        <v>2</v>
      </c>
      <c r="R29" s="3">
        <v>3</v>
      </c>
      <c r="S29" s="3">
        <v>2</v>
      </c>
      <c r="T29" s="3">
        <v>2</v>
      </c>
      <c r="U29" s="3">
        <v>2</v>
      </c>
      <c r="V29" s="1">
        <f t="shared" si="0"/>
        <v>54</v>
      </c>
      <c r="W29" s="1">
        <f t="shared" si="1"/>
        <v>80</v>
      </c>
      <c r="X29" s="4">
        <f t="shared" si="2"/>
        <v>67.5</v>
      </c>
      <c r="Y29" s="5" t="s">
        <v>132</v>
      </c>
      <c r="Z29">
        <v>54</v>
      </c>
    </row>
    <row r="30" spans="1:35" x14ac:dyDescent="0.25">
      <c r="A30" s="3" t="s">
        <v>84</v>
      </c>
      <c r="B30" s="3">
        <v>3</v>
      </c>
      <c r="C30" s="3">
        <v>4</v>
      </c>
      <c r="D30" s="3">
        <v>2</v>
      </c>
      <c r="E30" s="3">
        <v>4</v>
      </c>
      <c r="F30" s="3">
        <v>3</v>
      </c>
      <c r="G30" s="3">
        <v>2</v>
      </c>
      <c r="H30" s="3">
        <v>2</v>
      </c>
      <c r="I30" s="3">
        <v>3</v>
      </c>
      <c r="J30" s="3">
        <v>3</v>
      </c>
      <c r="K30" s="3">
        <v>3</v>
      </c>
      <c r="L30" s="3">
        <v>3</v>
      </c>
      <c r="M30" s="3">
        <v>3</v>
      </c>
      <c r="N30" s="3">
        <v>3</v>
      </c>
      <c r="O30" s="3">
        <v>3</v>
      </c>
      <c r="P30" s="3">
        <v>2</v>
      </c>
      <c r="Q30" s="3">
        <v>2</v>
      </c>
      <c r="R30" s="3">
        <v>3</v>
      </c>
      <c r="S30" s="3">
        <v>2</v>
      </c>
      <c r="T30" s="3">
        <v>2</v>
      </c>
      <c r="U30" s="3">
        <v>2</v>
      </c>
      <c r="V30" s="1">
        <f t="shared" si="0"/>
        <v>54</v>
      </c>
      <c r="W30" s="1">
        <f t="shared" si="1"/>
        <v>80</v>
      </c>
      <c r="X30" s="4">
        <f t="shared" si="2"/>
        <v>67.5</v>
      </c>
      <c r="Y30" s="5" t="s">
        <v>132</v>
      </c>
      <c r="Z30">
        <v>54</v>
      </c>
    </row>
    <row r="31" spans="1:35" x14ac:dyDescent="0.25">
      <c r="A31" s="3" t="s">
        <v>86</v>
      </c>
      <c r="B31" s="3">
        <v>3</v>
      </c>
      <c r="C31" s="3">
        <v>4</v>
      </c>
      <c r="D31" s="3">
        <v>2</v>
      </c>
      <c r="E31" s="3">
        <v>4</v>
      </c>
      <c r="F31" s="3">
        <v>4</v>
      </c>
      <c r="G31" s="3">
        <v>1</v>
      </c>
      <c r="H31" s="3">
        <v>1</v>
      </c>
      <c r="I31" s="3">
        <v>3</v>
      </c>
      <c r="J31" s="3">
        <v>3</v>
      </c>
      <c r="K31" s="3">
        <v>2</v>
      </c>
      <c r="L31" s="3">
        <v>4</v>
      </c>
      <c r="M31" s="3">
        <v>2</v>
      </c>
      <c r="N31" s="3">
        <v>4</v>
      </c>
      <c r="O31" s="3">
        <v>4</v>
      </c>
      <c r="P31" s="3">
        <v>1</v>
      </c>
      <c r="Q31" s="3">
        <v>1</v>
      </c>
      <c r="R31" s="3">
        <v>4</v>
      </c>
      <c r="S31" s="3">
        <v>4</v>
      </c>
      <c r="T31" s="3">
        <v>1</v>
      </c>
      <c r="U31" s="3">
        <v>1</v>
      </c>
      <c r="V31" s="1">
        <f t="shared" si="0"/>
        <v>53</v>
      </c>
      <c r="W31" s="1">
        <f t="shared" si="1"/>
        <v>80</v>
      </c>
      <c r="X31" s="4">
        <f t="shared" si="2"/>
        <v>66.25</v>
      </c>
      <c r="Y31" s="5" t="s">
        <v>132</v>
      </c>
      <c r="Z31">
        <v>53</v>
      </c>
    </row>
    <row r="32" spans="1:35" x14ac:dyDescent="0.25">
      <c r="A32" s="3" t="s">
        <v>88</v>
      </c>
      <c r="B32" s="3">
        <v>2</v>
      </c>
      <c r="C32" s="3">
        <v>3</v>
      </c>
      <c r="D32" s="3">
        <v>3</v>
      </c>
      <c r="E32" s="3">
        <v>4</v>
      </c>
      <c r="F32" s="3">
        <v>2</v>
      </c>
      <c r="G32" s="3">
        <v>2</v>
      </c>
      <c r="H32" s="3">
        <v>2</v>
      </c>
      <c r="I32" s="3">
        <v>2</v>
      </c>
      <c r="J32" s="3">
        <v>3</v>
      </c>
      <c r="K32" s="3">
        <v>3</v>
      </c>
      <c r="L32" s="3">
        <v>3</v>
      </c>
      <c r="M32" s="3">
        <v>3</v>
      </c>
      <c r="N32" s="3">
        <v>3</v>
      </c>
      <c r="O32" s="3">
        <v>2</v>
      </c>
      <c r="P32" s="3">
        <v>2</v>
      </c>
      <c r="Q32" s="3">
        <v>2</v>
      </c>
      <c r="R32" s="3">
        <v>3</v>
      </c>
      <c r="S32" s="3">
        <v>3</v>
      </c>
      <c r="T32" s="3">
        <v>2</v>
      </c>
      <c r="U32" s="3">
        <v>2</v>
      </c>
      <c r="V32" s="1">
        <f t="shared" si="0"/>
        <v>51</v>
      </c>
      <c r="W32" s="1">
        <f t="shared" si="1"/>
        <v>80</v>
      </c>
      <c r="X32" s="4">
        <f t="shared" si="2"/>
        <v>63.749999999999993</v>
      </c>
      <c r="Y32" s="5" t="s">
        <v>132</v>
      </c>
      <c r="Z32">
        <v>51</v>
      </c>
    </row>
    <row r="33" spans="1:26" x14ac:dyDescent="0.25">
      <c r="A33" s="3" t="s">
        <v>90</v>
      </c>
      <c r="B33" s="3">
        <v>3</v>
      </c>
      <c r="C33" s="3">
        <v>3</v>
      </c>
      <c r="D33" s="3">
        <v>2</v>
      </c>
      <c r="E33" s="3">
        <v>4</v>
      </c>
      <c r="F33" s="3">
        <v>3</v>
      </c>
      <c r="G33" s="3">
        <v>1</v>
      </c>
      <c r="H33" s="3">
        <v>3</v>
      </c>
      <c r="I33" s="3">
        <v>3</v>
      </c>
      <c r="J33" s="3">
        <v>3</v>
      </c>
      <c r="K33" s="3">
        <v>3</v>
      </c>
      <c r="L33" s="3">
        <v>3</v>
      </c>
      <c r="M33" s="3">
        <v>4</v>
      </c>
      <c r="N33" s="3">
        <v>2</v>
      </c>
      <c r="O33" s="3">
        <v>3</v>
      </c>
      <c r="P33" s="3">
        <v>3</v>
      </c>
      <c r="Q33" s="3">
        <v>2</v>
      </c>
      <c r="R33" s="3">
        <v>3</v>
      </c>
      <c r="S33" s="3">
        <v>3</v>
      </c>
      <c r="T33" s="3">
        <v>2</v>
      </c>
      <c r="U33" s="3">
        <v>2</v>
      </c>
      <c r="V33" s="1">
        <f t="shared" si="0"/>
        <v>55</v>
      </c>
      <c r="W33" s="1">
        <f t="shared" si="1"/>
        <v>80</v>
      </c>
      <c r="X33" s="4">
        <f t="shared" si="2"/>
        <v>68.75</v>
      </c>
      <c r="Y33" s="5" t="s">
        <v>134</v>
      </c>
      <c r="Z33">
        <v>55</v>
      </c>
    </row>
    <row r="34" spans="1:26" x14ac:dyDescent="0.25">
      <c r="A34" s="3" t="s">
        <v>92</v>
      </c>
      <c r="B34" s="3">
        <v>4</v>
      </c>
      <c r="C34" s="3">
        <v>4</v>
      </c>
      <c r="D34" s="3">
        <v>3</v>
      </c>
      <c r="E34" s="3">
        <v>4</v>
      </c>
      <c r="F34" s="3">
        <v>4</v>
      </c>
      <c r="G34" s="3">
        <v>1</v>
      </c>
      <c r="H34" s="3">
        <v>2</v>
      </c>
      <c r="I34" s="3">
        <v>3</v>
      </c>
      <c r="J34" s="3">
        <v>3</v>
      </c>
      <c r="K34" s="3">
        <v>4</v>
      </c>
      <c r="L34" s="3">
        <v>3</v>
      </c>
      <c r="M34" s="3">
        <v>3</v>
      </c>
      <c r="N34" s="3">
        <v>3</v>
      </c>
      <c r="O34" s="3">
        <v>2</v>
      </c>
      <c r="P34" s="3">
        <v>2</v>
      </c>
      <c r="Q34" s="3">
        <v>2</v>
      </c>
      <c r="R34" s="3">
        <v>3</v>
      </c>
      <c r="S34" s="3">
        <v>3</v>
      </c>
      <c r="T34" s="3">
        <v>2</v>
      </c>
      <c r="U34" s="3">
        <v>2</v>
      </c>
      <c r="V34" s="1">
        <f t="shared" si="0"/>
        <v>57</v>
      </c>
      <c r="W34" s="1">
        <f t="shared" si="1"/>
        <v>80</v>
      </c>
      <c r="X34" s="4">
        <f t="shared" si="2"/>
        <v>71.25</v>
      </c>
      <c r="Y34" s="5" t="s">
        <v>134</v>
      </c>
      <c r="Z34">
        <v>57</v>
      </c>
    </row>
    <row r="35" spans="1:26" x14ac:dyDescent="0.25">
      <c r="A35" s="3" t="s">
        <v>94</v>
      </c>
      <c r="B35" s="3">
        <v>3</v>
      </c>
      <c r="C35" s="3">
        <v>3</v>
      </c>
      <c r="D35" s="3">
        <v>3</v>
      </c>
      <c r="E35" s="3">
        <v>4</v>
      </c>
      <c r="F35" s="3">
        <v>3</v>
      </c>
      <c r="G35" s="3">
        <v>1</v>
      </c>
      <c r="H35" s="3">
        <v>2</v>
      </c>
      <c r="I35" s="3">
        <v>3</v>
      </c>
      <c r="J35" s="3">
        <v>4</v>
      </c>
      <c r="K35" s="3">
        <v>3</v>
      </c>
      <c r="L35" s="3">
        <v>3</v>
      </c>
      <c r="M35" s="3">
        <v>3</v>
      </c>
      <c r="N35" s="3">
        <v>2</v>
      </c>
      <c r="O35" s="3">
        <v>2</v>
      </c>
      <c r="P35" s="3">
        <v>2</v>
      </c>
      <c r="Q35" s="3">
        <v>2</v>
      </c>
      <c r="R35" s="3">
        <v>3</v>
      </c>
      <c r="S35" s="3">
        <v>3</v>
      </c>
      <c r="T35" s="3">
        <v>2</v>
      </c>
      <c r="U35" s="3">
        <v>2</v>
      </c>
      <c r="V35" s="1">
        <f t="shared" si="0"/>
        <v>53</v>
      </c>
      <c r="W35" s="1">
        <f t="shared" si="1"/>
        <v>80</v>
      </c>
      <c r="X35" s="4">
        <f t="shared" si="2"/>
        <v>66.25</v>
      </c>
      <c r="Y35" s="5" t="s">
        <v>132</v>
      </c>
      <c r="Z35">
        <v>53</v>
      </c>
    </row>
    <row r="36" spans="1:26" x14ac:dyDescent="0.25">
      <c r="A36" s="3" t="s">
        <v>96</v>
      </c>
      <c r="B36" s="3">
        <v>3</v>
      </c>
      <c r="C36" s="3">
        <v>3</v>
      </c>
      <c r="D36" s="3">
        <v>2</v>
      </c>
      <c r="E36" s="3">
        <v>4</v>
      </c>
      <c r="F36" s="3">
        <v>3</v>
      </c>
      <c r="G36" s="3">
        <v>2</v>
      </c>
      <c r="H36" s="3">
        <v>2</v>
      </c>
      <c r="I36" s="3">
        <v>2</v>
      </c>
      <c r="J36" s="3">
        <v>4</v>
      </c>
      <c r="K36" s="3">
        <v>2</v>
      </c>
      <c r="L36" s="3">
        <v>3</v>
      </c>
      <c r="M36" s="3">
        <v>4</v>
      </c>
      <c r="N36" s="3">
        <v>2</v>
      </c>
      <c r="O36" s="3">
        <v>3</v>
      </c>
      <c r="P36" s="3">
        <v>3</v>
      </c>
      <c r="Q36" s="3">
        <v>2</v>
      </c>
      <c r="R36" s="3">
        <v>3</v>
      </c>
      <c r="S36" s="3">
        <v>3</v>
      </c>
      <c r="T36" s="3">
        <v>2</v>
      </c>
      <c r="U36" s="3">
        <v>2</v>
      </c>
      <c r="V36" s="1">
        <f t="shared" si="0"/>
        <v>54</v>
      </c>
      <c r="W36" s="1">
        <f t="shared" si="1"/>
        <v>80</v>
      </c>
      <c r="X36" s="4">
        <f t="shared" si="2"/>
        <v>67.5</v>
      </c>
      <c r="Y36" s="5" t="s">
        <v>132</v>
      </c>
      <c r="Z36">
        <v>54</v>
      </c>
    </row>
    <row r="37" spans="1:26" x14ac:dyDescent="0.25">
      <c r="A37" s="3" t="s">
        <v>98</v>
      </c>
      <c r="B37" s="3">
        <v>3</v>
      </c>
      <c r="C37" s="3">
        <v>3</v>
      </c>
      <c r="D37" s="3">
        <v>3</v>
      </c>
      <c r="E37" s="3">
        <v>4</v>
      </c>
      <c r="F37" s="3">
        <v>3</v>
      </c>
      <c r="G37" s="3">
        <v>1</v>
      </c>
      <c r="H37" s="3">
        <v>2</v>
      </c>
      <c r="I37" s="3">
        <v>3</v>
      </c>
      <c r="J37" s="3">
        <v>4</v>
      </c>
      <c r="K37" s="3">
        <v>3</v>
      </c>
      <c r="L37" s="3">
        <v>3</v>
      </c>
      <c r="M37" s="3">
        <v>3</v>
      </c>
      <c r="N37" s="3">
        <v>2</v>
      </c>
      <c r="O37" s="3">
        <v>2</v>
      </c>
      <c r="P37" s="3">
        <v>2</v>
      </c>
      <c r="Q37" s="3">
        <v>2</v>
      </c>
      <c r="R37" s="3">
        <v>3</v>
      </c>
      <c r="S37" s="3">
        <v>3</v>
      </c>
      <c r="T37" s="3">
        <v>2</v>
      </c>
      <c r="U37" s="3">
        <v>2</v>
      </c>
      <c r="V37" s="1">
        <f t="shared" si="0"/>
        <v>53</v>
      </c>
      <c r="W37" s="1">
        <f t="shared" si="1"/>
        <v>80</v>
      </c>
      <c r="X37" s="4">
        <f t="shared" si="2"/>
        <v>66.25</v>
      </c>
      <c r="Y37" s="5" t="s">
        <v>132</v>
      </c>
      <c r="Z37">
        <v>53</v>
      </c>
    </row>
    <row r="38" spans="1:26" x14ac:dyDescent="0.25">
      <c r="A38" s="3" t="s">
        <v>144</v>
      </c>
      <c r="B38" s="3">
        <v>3</v>
      </c>
      <c r="C38" s="3">
        <v>3</v>
      </c>
      <c r="D38" s="3">
        <v>1</v>
      </c>
      <c r="E38" s="3">
        <v>3</v>
      </c>
      <c r="F38" s="3">
        <v>3</v>
      </c>
      <c r="G38" s="3">
        <v>1</v>
      </c>
      <c r="H38" s="3">
        <v>2</v>
      </c>
      <c r="I38" s="3">
        <v>2</v>
      </c>
      <c r="J38" s="3">
        <v>3</v>
      </c>
      <c r="K38" s="3">
        <v>3</v>
      </c>
      <c r="L38" s="3">
        <v>3</v>
      </c>
      <c r="M38" s="3">
        <v>3</v>
      </c>
      <c r="N38" s="3">
        <v>3</v>
      </c>
      <c r="O38" s="3">
        <v>2</v>
      </c>
      <c r="P38" s="3">
        <v>2</v>
      </c>
      <c r="Q38" s="3">
        <v>1</v>
      </c>
      <c r="R38" s="3">
        <v>3</v>
      </c>
      <c r="S38" s="3">
        <v>3</v>
      </c>
      <c r="T38" s="3">
        <v>2</v>
      </c>
      <c r="U38" s="3">
        <v>2</v>
      </c>
      <c r="V38" s="1">
        <f t="shared" si="0"/>
        <v>48</v>
      </c>
      <c r="W38" s="1">
        <f t="shared" si="1"/>
        <v>80</v>
      </c>
      <c r="X38" s="4">
        <f t="shared" si="2"/>
        <v>60</v>
      </c>
      <c r="Y38" s="5" t="s">
        <v>132</v>
      </c>
      <c r="Z38">
        <v>48</v>
      </c>
    </row>
    <row r="39" spans="1:26" x14ac:dyDescent="0.25">
      <c r="A39" s="3" t="s">
        <v>102</v>
      </c>
      <c r="B39" s="3">
        <v>3</v>
      </c>
      <c r="C39" s="3">
        <v>4</v>
      </c>
      <c r="D39" s="3">
        <v>2</v>
      </c>
      <c r="E39" s="3">
        <v>3</v>
      </c>
      <c r="F39" s="3">
        <v>3</v>
      </c>
      <c r="G39" s="3">
        <v>1</v>
      </c>
      <c r="H39" s="3">
        <v>3</v>
      </c>
      <c r="I39" s="3">
        <v>4</v>
      </c>
      <c r="J39" s="3">
        <v>3</v>
      </c>
      <c r="K39" s="3">
        <v>3</v>
      </c>
      <c r="L39" s="3">
        <v>3</v>
      </c>
      <c r="M39" s="3">
        <v>4</v>
      </c>
      <c r="N39" s="3">
        <v>3</v>
      </c>
      <c r="O39" s="3">
        <v>3</v>
      </c>
      <c r="P39" s="3">
        <v>2</v>
      </c>
      <c r="Q39" s="3">
        <v>1</v>
      </c>
      <c r="R39" s="3">
        <v>3</v>
      </c>
      <c r="S39" s="3">
        <v>3</v>
      </c>
      <c r="T39" s="3">
        <v>2</v>
      </c>
      <c r="U39" s="3">
        <v>2</v>
      </c>
      <c r="V39" s="1">
        <f t="shared" si="0"/>
        <v>55</v>
      </c>
      <c r="W39" s="1">
        <f t="shared" si="1"/>
        <v>80</v>
      </c>
      <c r="X39" s="4">
        <f t="shared" si="2"/>
        <v>68.75</v>
      </c>
      <c r="Y39" s="5" t="s">
        <v>134</v>
      </c>
      <c r="Z39">
        <v>55</v>
      </c>
    </row>
    <row r="40" spans="1:26" x14ac:dyDescent="0.25">
      <c r="A40" s="3" t="s">
        <v>104</v>
      </c>
      <c r="B40" s="3">
        <v>4</v>
      </c>
      <c r="C40" s="3">
        <v>4</v>
      </c>
      <c r="D40" s="3">
        <v>3</v>
      </c>
      <c r="E40" s="3">
        <v>4</v>
      </c>
      <c r="F40" s="3">
        <v>4</v>
      </c>
      <c r="G40" s="3">
        <v>1</v>
      </c>
      <c r="H40" s="3">
        <v>2</v>
      </c>
      <c r="I40" s="3">
        <v>4</v>
      </c>
      <c r="J40" s="3">
        <v>4</v>
      </c>
      <c r="K40" s="3">
        <v>3</v>
      </c>
      <c r="L40" s="3">
        <v>3</v>
      </c>
      <c r="M40" s="3">
        <v>3</v>
      </c>
      <c r="N40" s="3">
        <v>4</v>
      </c>
      <c r="O40" s="3">
        <v>4</v>
      </c>
      <c r="P40" s="3">
        <v>2</v>
      </c>
      <c r="Q40" s="3">
        <v>2</v>
      </c>
      <c r="R40" s="3">
        <v>4</v>
      </c>
      <c r="S40" s="3">
        <v>3</v>
      </c>
      <c r="T40" s="3">
        <v>2</v>
      </c>
      <c r="U40" s="3">
        <v>1</v>
      </c>
      <c r="V40" s="1">
        <f t="shared" si="0"/>
        <v>61</v>
      </c>
      <c r="W40" s="1">
        <f t="shared" si="1"/>
        <v>80</v>
      </c>
      <c r="X40" s="4">
        <f t="shared" si="2"/>
        <v>76.25</v>
      </c>
      <c r="Y40" s="5" t="s">
        <v>134</v>
      </c>
      <c r="Z40">
        <v>61</v>
      </c>
    </row>
    <row r="41" spans="1:26" x14ac:dyDescent="0.25">
      <c r="A41" s="3" t="s">
        <v>106</v>
      </c>
      <c r="B41" s="3">
        <v>2</v>
      </c>
      <c r="C41" s="3">
        <v>4</v>
      </c>
      <c r="D41" s="3">
        <v>1</v>
      </c>
      <c r="E41" s="3">
        <v>4</v>
      </c>
      <c r="F41" s="3">
        <v>3</v>
      </c>
      <c r="G41" s="3">
        <v>1</v>
      </c>
      <c r="H41" s="3">
        <v>2</v>
      </c>
      <c r="I41" s="3">
        <v>2</v>
      </c>
      <c r="J41" s="3">
        <v>3</v>
      </c>
      <c r="K41" s="3">
        <v>3</v>
      </c>
      <c r="L41" s="3">
        <v>3</v>
      </c>
      <c r="M41" s="3">
        <v>3</v>
      </c>
      <c r="N41" s="3">
        <v>3</v>
      </c>
      <c r="O41" s="3">
        <v>3</v>
      </c>
      <c r="P41" s="3">
        <v>3</v>
      </c>
      <c r="Q41" s="3">
        <v>2</v>
      </c>
      <c r="R41" s="3">
        <v>3</v>
      </c>
      <c r="S41" s="3">
        <v>3</v>
      </c>
      <c r="T41" s="3">
        <v>2</v>
      </c>
      <c r="U41" s="3">
        <v>3</v>
      </c>
      <c r="V41" s="1">
        <f t="shared" si="0"/>
        <v>53</v>
      </c>
      <c r="W41" s="1">
        <f t="shared" si="1"/>
        <v>80</v>
      </c>
      <c r="X41" s="4">
        <f t="shared" si="2"/>
        <v>66.25</v>
      </c>
      <c r="Y41" s="5" t="s">
        <v>132</v>
      </c>
      <c r="Z41">
        <v>53</v>
      </c>
    </row>
    <row r="42" spans="1:26" x14ac:dyDescent="0.25">
      <c r="A42" s="3" t="s">
        <v>108</v>
      </c>
      <c r="B42" s="3">
        <v>4</v>
      </c>
      <c r="C42" s="3">
        <v>4</v>
      </c>
      <c r="D42" s="3">
        <v>2</v>
      </c>
      <c r="E42" s="3">
        <v>4</v>
      </c>
      <c r="F42" s="3">
        <v>4</v>
      </c>
      <c r="G42" s="3">
        <v>1</v>
      </c>
      <c r="H42" s="3">
        <v>2</v>
      </c>
      <c r="I42" s="3">
        <v>2</v>
      </c>
      <c r="J42" s="3">
        <v>3</v>
      </c>
      <c r="K42" s="3">
        <v>4</v>
      </c>
      <c r="L42" s="3">
        <v>3</v>
      </c>
      <c r="M42" s="3">
        <v>4</v>
      </c>
      <c r="N42" s="3">
        <v>4</v>
      </c>
      <c r="O42" s="3">
        <v>4</v>
      </c>
      <c r="P42" s="3">
        <v>2</v>
      </c>
      <c r="Q42" s="3">
        <v>2</v>
      </c>
      <c r="R42" s="3">
        <v>4</v>
      </c>
      <c r="S42" s="3">
        <v>3</v>
      </c>
      <c r="T42" s="3">
        <v>2</v>
      </c>
      <c r="U42" s="3">
        <v>2</v>
      </c>
      <c r="V42" s="1">
        <f t="shared" si="0"/>
        <v>60</v>
      </c>
      <c r="W42" s="1">
        <f t="shared" si="1"/>
        <v>80</v>
      </c>
      <c r="X42" s="4">
        <f t="shared" si="2"/>
        <v>75</v>
      </c>
      <c r="Y42" s="5" t="s">
        <v>134</v>
      </c>
      <c r="Z42">
        <v>60</v>
      </c>
    </row>
    <row r="43" spans="1:26" x14ac:dyDescent="0.25">
      <c r="A43" s="3" t="s">
        <v>110</v>
      </c>
      <c r="B43" s="3">
        <v>3</v>
      </c>
      <c r="C43" s="3">
        <v>3</v>
      </c>
      <c r="D43" s="3">
        <v>2</v>
      </c>
      <c r="E43" s="3">
        <v>4</v>
      </c>
      <c r="F43" s="3">
        <v>3</v>
      </c>
      <c r="G43" s="3">
        <v>2</v>
      </c>
      <c r="H43" s="3">
        <v>2</v>
      </c>
      <c r="I43" s="3">
        <v>2</v>
      </c>
      <c r="J43" s="3">
        <v>4</v>
      </c>
      <c r="K43" s="3">
        <v>2</v>
      </c>
      <c r="L43" s="3">
        <v>3</v>
      </c>
      <c r="M43" s="3">
        <v>4</v>
      </c>
      <c r="N43" s="3">
        <v>2</v>
      </c>
      <c r="O43" s="3">
        <v>3</v>
      </c>
      <c r="P43" s="3">
        <v>3</v>
      </c>
      <c r="Q43" s="3">
        <v>3</v>
      </c>
      <c r="R43" s="3">
        <v>3</v>
      </c>
      <c r="S43" s="3">
        <v>2</v>
      </c>
      <c r="T43" s="3">
        <v>2</v>
      </c>
      <c r="U43" s="3">
        <v>3</v>
      </c>
      <c r="V43" s="1">
        <f t="shared" si="0"/>
        <v>55</v>
      </c>
      <c r="W43" s="1">
        <f t="shared" si="1"/>
        <v>80</v>
      </c>
      <c r="X43" s="4">
        <f t="shared" si="2"/>
        <v>68.75</v>
      </c>
      <c r="Y43" s="5" t="s">
        <v>134</v>
      </c>
      <c r="Z43">
        <v>55</v>
      </c>
    </row>
    <row r="44" spans="1:26" x14ac:dyDescent="0.25">
      <c r="A44" s="3" t="s">
        <v>112</v>
      </c>
      <c r="B44" s="3">
        <v>3</v>
      </c>
      <c r="C44" s="3">
        <v>3</v>
      </c>
      <c r="D44" s="3">
        <v>2</v>
      </c>
      <c r="E44" s="3">
        <v>3</v>
      </c>
      <c r="F44" s="3">
        <v>3</v>
      </c>
      <c r="G44" s="3">
        <v>2</v>
      </c>
      <c r="H44" s="3">
        <v>1</v>
      </c>
      <c r="I44" s="3">
        <v>4</v>
      </c>
      <c r="J44" s="3">
        <v>2</v>
      </c>
      <c r="K44" s="3">
        <v>4</v>
      </c>
      <c r="L44" s="3">
        <v>2</v>
      </c>
      <c r="M44" s="3">
        <v>2</v>
      </c>
      <c r="N44" s="3">
        <v>2</v>
      </c>
      <c r="O44" s="3">
        <v>3</v>
      </c>
      <c r="P44" s="3">
        <v>2</v>
      </c>
      <c r="Q44" s="3">
        <v>3</v>
      </c>
      <c r="R44" s="3">
        <v>3</v>
      </c>
      <c r="S44" s="3">
        <v>3</v>
      </c>
      <c r="T44" s="3">
        <v>3</v>
      </c>
      <c r="U44" s="3">
        <v>3</v>
      </c>
      <c r="V44" s="1">
        <f t="shared" si="0"/>
        <v>53</v>
      </c>
      <c r="W44" s="1">
        <f t="shared" si="1"/>
        <v>80</v>
      </c>
      <c r="X44" s="4">
        <f t="shared" si="2"/>
        <v>66.25</v>
      </c>
      <c r="Y44" s="5" t="s">
        <v>132</v>
      </c>
      <c r="Z44">
        <v>53</v>
      </c>
    </row>
    <row r="45" spans="1:26" x14ac:dyDescent="0.25">
      <c r="A45" s="18" t="s">
        <v>114</v>
      </c>
      <c r="B45" s="18">
        <v>3</v>
      </c>
      <c r="C45" s="18">
        <v>3</v>
      </c>
      <c r="D45" s="18">
        <v>2</v>
      </c>
      <c r="E45" s="18">
        <v>2</v>
      </c>
      <c r="F45" s="18">
        <v>2</v>
      </c>
      <c r="G45" s="18">
        <v>1</v>
      </c>
      <c r="H45" s="18">
        <v>3</v>
      </c>
      <c r="I45" s="18">
        <v>2</v>
      </c>
      <c r="J45" s="18">
        <v>2</v>
      </c>
      <c r="K45" s="18">
        <v>2</v>
      </c>
      <c r="L45" s="18">
        <v>3</v>
      </c>
      <c r="M45" s="18">
        <v>2</v>
      </c>
      <c r="N45" s="18">
        <v>2</v>
      </c>
      <c r="O45" s="18">
        <v>2</v>
      </c>
      <c r="P45" s="18">
        <v>2</v>
      </c>
      <c r="Q45" s="18">
        <v>3</v>
      </c>
      <c r="R45" s="18">
        <v>3</v>
      </c>
      <c r="S45" s="18">
        <v>3</v>
      </c>
      <c r="T45" s="18">
        <v>2</v>
      </c>
      <c r="U45" s="18">
        <v>2</v>
      </c>
      <c r="V45" s="19">
        <f t="shared" si="0"/>
        <v>46</v>
      </c>
      <c r="W45" s="19">
        <f t="shared" si="1"/>
        <v>80</v>
      </c>
      <c r="X45" s="20">
        <f t="shared" si="2"/>
        <v>57.499999999999993</v>
      </c>
      <c r="Y45" s="5" t="s">
        <v>132</v>
      </c>
      <c r="Z45" s="21">
        <v>46</v>
      </c>
    </row>
    <row r="46" spans="1:26" x14ac:dyDescent="0.25">
      <c r="A46" s="3" t="s">
        <v>22</v>
      </c>
      <c r="B46" s="1">
        <f>SUM(B2:B45)</f>
        <v>137</v>
      </c>
      <c r="C46" s="1">
        <f t="shared" ref="C46:V46" si="3">SUM(C2:C45)</f>
        <v>153</v>
      </c>
      <c r="D46" s="1">
        <f t="shared" si="3"/>
        <v>90</v>
      </c>
      <c r="E46" s="1">
        <f t="shared" si="3"/>
        <v>161</v>
      </c>
      <c r="F46" s="1">
        <f t="shared" si="3"/>
        <v>146</v>
      </c>
      <c r="G46" s="1">
        <f t="shared" si="3"/>
        <v>60</v>
      </c>
      <c r="H46" s="1">
        <f t="shared" si="3"/>
        <v>97</v>
      </c>
      <c r="I46" s="1">
        <f t="shared" si="3"/>
        <v>118</v>
      </c>
      <c r="J46" s="1">
        <f t="shared" si="3"/>
        <v>147</v>
      </c>
      <c r="K46" s="1">
        <f t="shared" si="3"/>
        <v>130</v>
      </c>
      <c r="L46" s="1">
        <f t="shared" si="3"/>
        <v>139</v>
      </c>
      <c r="M46" s="1">
        <f t="shared" si="3"/>
        <v>140</v>
      </c>
      <c r="N46" s="1">
        <f t="shared" si="3"/>
        <v>126</v>
      </c>
      <c r="O46" s="1">
        <f t="shared" si="3"/>
        <v>124</v>
      </c>
      <c r="P46" s="1">
        <f t="shared" si="3"/>
        <v>92</v>
      </c>
      <c r="Q46" s="1">
        <f t="shared" si="3"/>
        <v>88</v>
      </c>
      <c r="R46" s="1">
        <f t="shared" si="3"/>
        <v>142</v>
      </c>
      <c r="S46" s="1">
        <f t="shared" si="3"/>
        <v>140</v>
      </c>
      <c r="T46" s="1">
        <f t="shared" si="3"/>
        <v>81</v>
      </c>
      <c r="U46" s="1">
        <f t="shared" si="3"/>
        <v>84</v>
      </c>
      <c r="V46" s="1">
        <f t="shared" si="3"/>
        <v>2395</v>
      </c>
      <c r="W46" s="1"/>
      <c r="X46" s="1"/>
      <c r="Y46" s="5"/>
    </row>
    <row r="47" spans="1:26" x14ac:dyDescent="0.25">
      <c r="A47" s="3" t="s">
        <v>115</v>
      </c>
      <c r="B47" s="1">
        <f>4*44</f>
        <v>176</v>
      </c>
      <c r="C47" s="1">
        <f t="shared" ref="C47:U47" si="4">4*44</f>
        <v>176</v>
      </c>
      <c r="D47" s="1">
        <f t="shared" si="4"/>
        <v>176</v>
      </c>
      <c r="E47" s="1">
        <f t="shared" si="4"/>
        <v>176</v>
      </c>
      <c r="F47" s="1">
        <f t="shared" si="4"/>
        <v>176</v>
      </c>
      <c r="G47" s="1">
        <f t="shared" si="4"/>
        <v>176</v>
      </c>
      <c r="H47" s="1">
        <f t="shared" si="4"/>
        <v>176</v>
      </c>
      <c r="I47" s="1">
        <f t="shared" si="4"/>
        <v>176</v>
      </c>
      <c r="J47" s="1">
        <f t="shared" si="4"/>
        <v>176</v>
      </c>
      <c r="K47" s="1">
        <f t="shared" si="4"/>
        <v>176</v>
      </c>
      <c r="L47" s="1">
        <f t="shared" si="4"/>
        <v>176</v>
      </c>
      <c r="M47" s="1">
        <f t="shared" si="4"/>
        <v>176</v>
      </c>
      <c r="N47" s="1">
        <f t="shared" si="4"/>
        <v>176</v>
      </c>
      <c r="O47" s="1">
        <f t="shared" si="4"/>
        <v>176</v>
      </c>
      <c r="P47" s="1">
        <f t="shared" si="4"/>
        <v>176</v>
      </c>
      <c r="Q47" s="1">
        <f t="shared" si="4"/>
        <v>176</v>
      </c>
      <c r="R47" s="1">
        <f t="shared" si="4"/>
        <v>176</v>
      </c>
      <c r="S47" s="1">
        <f t="shared" si="4"/>
        <v>176</v>
      </c>
      <c r="T47" s="1">
        <f t="shared" si="4"/>
        <v>176</v>
      </c>
      <c r="U47" s="1">
        <f t="shared" si="4"/>
        <v>176</v>
      </c>
      <c r="V47" s="1"/>
      <c r="W47" s="1"/>
      <c r="X47" s="1"/>
      <c r="Y47" s="5"/>
    </row>
    <row r="48" spans="1:26" x14ac:dyDescent="0.25">
      <c r="A48" s="3" t="s">
        <v>24</v>
      </c>
      <c r="B48" s="4">
        <f>B46/B47*100</f>
        <v>77.840909090909093</v>
      </c>
      <c r="C48" s="4">
        <f t="shared" ref="C48:U48" si="5">C46/C47*100</f>
        <v>86.931818181818173</v>
      </c>
      <c r="D48" s="4">
        <f t="shared" si="5"/>
        <v>51.136363636363633</v>
      </c>
      <c r="E48" s="4">
        <f t="shared" si="5"/>
        <v>91.477272727272734</v>
      </c>
      <c r="F48" s="4">
        <f t="shared" si="5"/>
        <v>82.954545454545453</v>
      </c>
      <c r="G48" s="4">
        <f t="shared" si="5"/>
        <v>34.090909090909086</v>
      </c>
      <c r="H48" s="4">
        <f t="shared" si="5"/>
        <v>55.113636363636367</v>
      </c>
      <c r="I48" s="4">
        <f t="shared" si="5"/>
        <v>67.045454545454547</v>
      </c>
      <c r="J48" s="4">
        <f t="shared" si="5"/>
        <v>83.522727272727266</v>
      </c>
      <c r="K48" s="4">
        <f t="shared" si="5"/>
        <v>73.86363636363636</v>
      </c>
      <c r="L48" s="4">
        <f t="shared" si="5"/>
        <v>78.977272727272734</v>
      </c>
      <c r="M48" s="4">
        <f t="shared" si="5"/>
        <v>79.545454545454547</v>
      </c>
      <c r="N48" s="4">
        <f t="shared" si="5"/>
        <v>71.590909090909093</v>
      </c>
      <c r="O48" s="4">
        <f t="shared" si="5"/>
        <v>70.454545454545453</v>
      </c>
      <c r="P48" s="4">
        <f t="shared" si="5"/>
        <v>52.272727272727273</v>
      </c>
      <c r="Q48" s="4">
        <f t="shared" si="5"/>
        <v>50</v>
      </c>
      <c r="R48" s="4">
        <f t="shared" si="5"/>
        <v>80.681818181818173</v>
      </c>
      <c r="S48" s="4">
        <f t="shared" si="5"/>
        <v>79.545454545454547</v>
      </c>
      <c r="T48" s="4">
        <f t="shared" si="5"/>
        <v>46.022727272727273</v>
      </c>
      <c r="U48" s="4">
        <f t="shared" si="5"/>
        <v>47.727272727272727</v>
      </c>
      <c r="V48" s="1"/>
      <c r="W48" s="1"/>
      <c r="X48" s="1"/>
      <c r="Y48" s="5"/>
    </row>
    <row r="50" spans="1:2" x14ac:dyDescent="0.25">
      <c r="A50" s="23" t="s">
        <v>145</v>
      </c>
      <c r="B50" s="5">
        <f>AVERAGE(B48:U48)</f>
        <v>68.03977272727272</v>
      </c>
    </row>
  </sheetData>
  <mergeCells count="1">
    <mergeCell ref="AB11:A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Sesudah</vt:lpstr>
      <vt:lpstr>Sebelum dan Grafik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Ibu Uun</dc:creator>
  <cp:lastModifiedBy>USER</cp:lastModifiedBy>
  <dcterms:created xsi:type="dcterms:W3CDTF">2022-04-28T07:33:26Z</dcterms:created>
  <dcterms:modified xsi:type="dcterms:W3CDTF">2022-05-21T18:25:26Z</dcterms:modified>
</cp:coreProperties>
</file>